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1164958\Desktop\Balmer Lawrie\2020\Balmer Lawrie 2020-21 RFQ\Final Annexure A 20-21 Balmer Lawrie tender\"/>
    </mc:Choice>
  </mc:AlternateContent>
  <bookViews>
    <workbookView xWindow="360" yWindow="1690" windowWidth="19920" windowHeight="6400" firstSheet="1" activeTab="4"/>
  </bookViews>
  <sheets>
    <sheet name="Sheet3" sheetId="6" state="hidden" r:id="rId1"/>
    <sheet name="Marine" sheetId="2" r:id="rId2"/>
    <sheet name="Sheet1" sheetId="4" state="veryHidden" r:id="rId3"/>
    <sheet name="Others" sheetId="3" r:id="rId4"/>
    <sheet name="Status" sheetId="5" r:id="rId5"/>
  </sheets>
  <externalReferences>
    <externalReference r:id="rId6"/>
  </externalReferences>
  <definedNames>
    <definedName name="_xlnm._FilterDatabase" localSheetId="1" hidden="1">Marine!$A$2:$XEE$35</definedName>
    <definedName name="_xlnm._FilterDatabase" localSheetId="3" hidden="1">Others!$A$4:$IL$40</definedName>
    <definedName name="_xlnm.Print_Area" localSheetId="1">Marine!$A$2:$U$2</definedName>
    <definedName name="_xlnm.Print_Titles" localSheetId="1">Marine!$A:$C,Marine!$2:$2</definedName>
  </definedNames>
  <calcPr calcId="162913"/>
  <pivotCaches>
    <pivotCache cacheId="0" r:id="rId7"/>
  </pivotCaches>
</workbook>
</file>

<file path=xl/calcChain.xml><?xml version="1.0" encoding="utf-8"?>
<calcChain xmlns="http://schemas.openxmlformats.org/spreadsheetml/2006/main">
  <c r="K65" i="5" l="1"/>
  <c r="J65" i="5"/>
  <c r="I65" i="5"/>
  <c r="H65" i="5"/>
  <c r="G65" i="5"/>
  <c r="F65" i="5"/>
  <c r="E65" i="5"/>
  <c r="D65" i="5"/>
  <c r="J27" i="5"/>
  <c r="I27" i="5"/>
  <c r="H27" i="5"/>
  <c r="G27" i="5"/>
  <c r="F27" i="5"/>
  <c r="E27" i="5"/>
  <c r="D27" i="5"/>
  <c r="K64" i="5"/>
  <c r="K63" i="5"/>
  <c r="K62" i="5"/>
  <c r="J64" i="5"/>
  <c r="J63" i="5"/>
  <c r="J62" i="5"/>
  <c r="K26" i="5"/>
  <c r="K27" i="5" s="1"/>
  <c r="K24" i="5"/>
  <c r="J26" i="5"/>
  <c r="J24" i="5"/>
  <c r="K25" i="5"/>
  <c r="J25" i="5"/>
  <c r="J9" i="5"/>
  <c r="J8" i="5"/>
  <c r="J7" i="5"/>
  <c r="J6" i="5"/>
  <c r="K9" i="5"/>
  <c r="K8" i="5"/>
  <c r="K7" i="5"/>
  <c r="K6" i="5"/>
  <c r="S14" i="2" l="1"/>
  <c r="S35" i="2"/>
  <c r="S33" i="2"/>
  <c r="L37" i="3" l="1"/>
  <c r="L40" i="3" l="1"/>
  <c r="L39" i="3"/>
  <c r="L38" i="3"/>
  <c r="L36" i="3"/>
  <c r="L28" i="3"/>
  <c r="L29" i="3"/>
  <c r="L30" i="3"/>
  <c r="L31" i="3"/>
  <c r="L32" i="3"/>
  <c r="L33" i="3"/>
  <c r="L34" i="3"/>
  <c r="U35" i="2" l="1"/>
  <c r="U3" i="2" l="1"/>
  <c r="U34" i="2" l="1"/>
  <c r="U33" i="2" l="1"/>
  <c r="L27" i="3" l="1"/>
  <c r="L26" i="3" l="1"/>
  <c r="L25" i="3" l="1"/>
  <c r="U32" i="2" l="1"/>
  <c r="U31" i="2"/>
  <c r="L24" i="3" l="1"/>
  <c r="N17" i="3" l="1"/>
  <c r="L17" i="3"/>
  <c r="L23" i="3" l="1"/>
  <c r="L22" i="3" l="1"/>
  <c r="U30" i="2" l="1"/>
  <c r="U29" i="2" l="1"/>
  <c r="U28" i="2" l="1"/>
  <c r="L21" i="3" l="1"/>
  <c r="U27" i="2" l="1"/>
  <c r="L20" i="3" l="1"/>
  <c r="U26" i="2" l="1"/>
  <c r="L19" i="3" l="1"/>
  <c r="U25" i="2" l="1"/>
  <c r="U24" i="2" l="1"/>
  <c r="L18" i="3" l="1"/>
  <c r="U21" i="2" l="1"/>
  <c r="U22" i="2"/>
  <c r="U23" i="2"/>
  <c r="L12" i="3" l="1"/>
  <c r="L13" i="3"/>
  <c r="L15" i="3"/>
  <c r="L11" i="3"/>
  <c r="L16" i="3"/>
  <c r="L14" i="3"/>
  <c r="L10" i="3"/>
  <c r="L9" i="3"/>
  <c r="L8" i="3"/>
  <c r="L7" i="3"/>
  <c r="L6" i="3"/>
  <c r="U20" i="2" l="1"/>
  <c r="U19" i="2"/>
  <c r="U18" i="2" l="1"/>
  <c r="U17" i="2" l="1"/>
  <c r="U16" i="2" l="1"/>
  <c r="U15" i="2" l="1"/>
  <c r="U13" i="2" l="1"/>
  <c r="U5" i="2"/>
  <c r="U4" i="2"/>
  <c r="U6" i="2"/>
  <c r="U7" i="2"/>
  <c r="U8" i="2"/>
  <c r="U9" i="2"/>
  <c r="U10" i="2"/>
  <c r="U11" i="2"/>
  <c r="U12" i="2"/>
  <c r="U14" i="2"/>
</calcChain>
</file>

<file path=xl/comments1.xml><?xml version="1.0" encoding="utf-8"?>
<comments xmlns="http://schemas.openxmlformats.org/spreadsheetml/2006/main">
  <authors>
    <author>Nati, Santanu</author>
  </authors>
  <commentList>
    <comment ref="B26" authorId="0" shapeId="0">
      <text>
        <r>
          <rPr>
            <b/>
            <sz val="9"/>
            <color indexed="81"/>
            <rFont val="Tahoma"/>
            <charset val="1"/>
          </rPr>
          <t xml:space="preserve">Follow Up with surveyor </t>
        </r>
      </text>
    </comment>
  </commentList>
</comments>
</file>

<file path=xl/sharedStrings.xml><?xml version="1.0" encoding="utf-8"?>
<sst xmlns="http://schemas.openxmlformats.org/spreadsheetml/2006/main" count="895" uniqueCount="381">
  <si>
    <t>Ageing</t>
  </si>
  <si>
    <t>Remarks</t>
  </si>
  <si>
    <t>Sr.
No.</t>
  </si>
  <si>
    <t>Dept.</t>
  </si>
  <si>
    <t>Item 
affected</t>
  </si>
  <si>
    <t>Date 
of loss/</t>
  </si>
  <si>
    <t>Date 
of 
Intimation</t>
  </si>
  <si>
    <t>Surveyor's 
Name</t>
  </si>
  <si>
    <t>Contact
 No.</t>
  </si>
  <si>
    <t>Date of 
survey</t>
  </si>
  <si>
    <t>Pending at</t>
  </si>
  <si>
    <t>Approximate  Claimed Amt.</t>
  </si>
  <si>
    <t>Sl. No.</t>
  </si>
  <si>
    <t xml:space="preserve">Gr. Dated </t>
  </si>
  <si>
    <t>Date of loss</t>
  </si>
  <si>
    <t>Date of Intimation</t>
  </si>
  <si>
    <t>Contact No.</t>
  </si>
  <si>
    <t>Date of Survey</t>
  </si>
  <si>
    <t>Approx. Lost</t>
  </si>
  <si>
    <t xml:space="preserve">Documents Pending </t>
  </si>
  <si>
    <t>Surveyor's Name</t>
  </si>
  <si>
    <t>Transporter's Name</t>
  </si>
  <si>
    <t>Cause of Loss</t>
  </si>
  <si>
    <t>Location</t>
  </si>
  <si>
    <t>Dispatched from</t>
  </si>
  <si>
    <t xml:space="preserve">Dispatched to </t>
  </si>
  <si>
    <t>Damaged Item</t>
  </si>
  <si>
    <t>All</t>
  </si>
  <si>
    <t>Claim No.</t>
  </si>
  <si>
    <t>Policy No.</t>
  </si>
  <si>
    <t>BL / Gr. No.</t>
  </si>
  <si>
    <t>Settled Amount</t>
  </si>
  <si>
    <t>SURVEYOR</t>
  </si>
  <si>
    <t>NA</t>
  </si>
  <si>
    <t>Kolkata</t>
  </si>
  <si>
    <t>Date of
Surveyor
Appointment</t>
  </si>
  <si>
    <t>Settled Date</t>
  </si>
  <si>
    <t>UIIC // DO-2</t>
  </si>
  <si>
    <t>BALMER LAWRIE</t>
  </si>
  <si>
    <t>UIIC // LCB</t>
  </si>
  <si>
    <t>5007002117P110203414</t>
  </si>
  <si>
    <t>E079160</t>
  </si>
  <si>
    <t>E079757</t>
  </si>
  <si>
    <t xml:space="preserve">A-829005178  </t>
  </si>
  <si>
    <t>KLK/32D/026</t>
  </si>
  <si>
    <t>E079794</t>
  </si>
  <si>
    <t>425454</t>
  </si>
  <si>
    <t>425455</t>
  </si>
  <si>
    <t xml:space="preserve">BALMEROL OLITEC LL EP-2, BALMEROL  LIPREX EP 2, BALMEROL  SC HT(T), BALMEROL  PYROLUBE; </t>
  </si>
  <si>
    <t>Excel Turbo CH4 15W40 15ltr. 5 Pails (leakage) and Race 4T 10X0.9ltr. 1 cartoon (leakage)</t>
  </si>
  <si>
    <t>PROTOTRANS DEXIII 210LTR- 1BRL -INR 30888; PROTOMAC SP EL 210LTR- 1BRL -INR  15748</t>
  </si>
  <si>
    <t>BALMEROL BALMOCUT SS PREMIUM   (1X50)– 1 JAR.</t>
  </si>
  <si>
    <t>BALMEROL ECOMATE GEO 15W40   (1X50) – 1 JAR.</t>
  </si>
  <si>
    <t>BALMEROL LIPLEX T2   (1X18) – 3 PAILS.</t>
  </si>
  <si>
    <t>BALMEROL- Grease and Lubricants; Total Weight -14452 KGS</t>
  </si>
  <si>
    <t>CC SM HT 18KG           -1BKT//ROPELUBE1000 18KG -6BKT</t>
  </si>
  <si>
    <t>BALMEROL TC Z 50 (1X25) – 01 PAIL</t>
  </si>
  <si>
    <t>BALMEROL LICOM-2   (1X18 )– 2 PAILS.</t>
  </si>
  <si>
    <t>PROCLAIM</t>
  </si>
  <si>
    <t>Proclaim Insurance Surveyors and Loss Assessors Pvt. Ltd.</t>
  </si>
  <si>
    <t>SATYA SARKAR</t>
  </si>
  <si>
    <t>Mohit Soni</t>
  </si>
  <si>
    <t xml:space="preserve">Ashish Singhal </t>
  </si>
  <si>
    <t xml:space="preserve">Sumit Kahar </t>
  </si>
  <si>
    <t>None</t>
  </si>
  <si>
    <t xml:space="preserve">TATA </t>
  </si>
  <si>
    <t>Document Pending</t>
  </si>
  <si>
    <t>No Claim</t>
  </si>
  <si>
    <t>Withdrawn</t>
  </si>
  <si>
    <t>Accident</t>
  </si>
  <si>
    <t>5007001217P109962316</t>
  </si>
  <si>
    <t>5007001117P110930847</t>
  </si>
  <si>
    <t>All Risk</t>
  </si>
  <si>
    <t>PORT RISK</t>
  </si>
  <si>
    <t>LAPTOP-INA 542SBDY</t>
  </si>
  <si>
    <t>one pallet of electrode</t>
  </si>
  <si>
    <t>Cable &amp; PipeLine</t>
  </si>
  <si>
    <t>CXRU1460813 &amp; MEDU9051207</t>
  </si>
  <si>
    <t>claim for difference of Stuffing details of 524 Bdls instead of 520 bdls</t>
  </si>
  <si>
    <t>Mr. Saumitra Gupta</t>
  </si>
  <si>
    <t xml:space="preserve">Sri Manabendra Chatterjee </t>
  </si>
  <si>
    <t>Sutanu Paul</t>
  </si>
  <si>
    <t>Shankar Chandra Dasgupta</t>
  </si>
  <si>
    <t xml:space="preserve">Pending Survey from the Importer's side </t>
  </si>
  <si>
    <t>Balmer Lawrie</t>
  </si>
  <si>
    <t>ATO (I) LTD.</t>
  </si>
  <si>
    <t>BALMEROL LICOM-2   (1X18 ) – 2 PAILS.</t>
  </si>
  <si>
    <t>Gogaon Road, Raipur</t>
  </si>
  <si>
    <t xml:space="preserve">Rishab Traders - Ghaziabad </t>
  </si>
  <si>
    <t>VADODARA, GUJARAT</t>
  </si>
  <si>
    <t xml:space="preserve"> Manali, Chenani</t>
  </si>
  <si>
    <t>Damage</t>
  </si>
  <si>
    <t>KLK/32D/193</t>
  </si>
  <si>
    <t>Vadadora</t>
  </si>
  <si>
    <t xml:space="preserve">Mr. B S Chawla </t>
  </si>
  <si>
    <t>+919810108428</t>
  </si>
  <si>
    <t>Invoice No.</t>
  </si>
  <si>
    <t>Invoice Date</t>
  </si>
  <si>
    <t>WB2011901579 &amp; WB2011901585</t>
  </si>
  <si>
    <t>DH2012604460</t>
  </si>
  <si>
    <t>WB2011902892; WB2011902896</t>
  </si>
  <si>
    <t>WB2011903040</t>
  </si>
  <si>
    <t>WB2011903282</t>
  </si>
  <si>
    <t>WB182011900065</t>
  </si>
  <si>
    <t xml:space="preserve">WB182011900046 </t>
  </si>
  <si>
    <t>WB182011900178</t>
  </si>
  <si>
    <t>WB182011900669</t>
  </si>
  <si>
    <t>WB182011900970, WB182011900971, WB182011900972, WB182011900983</t>
  </si>
  <si>
    <t>Lubricants &amp; Grease</t>
  </si>
  <si>
    <t>HO // Kolkata</t>
  </si>
  <si>
    <t>CFS // Kolkata</t>
  </si>
  <si>
    <t>CCDC // Kolkata</t>
  </si>
  <si>
    <t>withdrawn</t>
  </si>
  <si>
    <t>Settled</t>
  </si>
  <si>
    <t>Inland World Logistics (P) Ltd.</t>
  </si>
  <si>
    <t>DARCL LOGISTICS</t>
  </si>
  <si>
    <t>RCI LOGISTICS PVT LTD</t>
  </si>
  <si>
    <t>ROADWAYS INDIA LTD</t>
  </si>
  <si>
    <t>KLK32-O-0097</t>
  </si>
  <si>
    <t>WB2011901004</t>
  </si>
  <si>
    <t>Raipur</t>
  </si>
  <si>
    <t>SKAAD</t>
  </si>
  <si>
    <t>claims@skaad.com</t>
  </si>
  <si>
    <t>G&amp;L // Kolkata</t>
  </si>
  <si>
    <t>IMP57/25BPIL/18-19 ; B/L NO3EM18050008</t>
  </si>
  <si>
    <t xml:space="preserve">Debangshu Chatterjee </t>
  </si>
  <si>
    <t>5007002617P114515657</t>
  </si>
  <si>
    <t>WB182011901265</t>
  </si>
  <si>
    <t>WB182011900657, WB182011900654, WB182011900661, WB182011900662, WB182011900663, WB182011900664, WB182011900665, WB182011900666 &amp; WB182011900667</t>
  </si>
  <si>
    <t xml:space="preserve">Ashis Singhal </t>
  </si>
  <si>
    <t xml:space="preserve">Mr. Sapan Kapoor </t>
  </si>
  <si>
    <t>CARGO DAMAGED - JOB NO 1548</t>
  </si>
  <si>
    <t>container no.SUDU5905182 (40) along with cargo.</t>
  </si>
  <si>
    <t xml:space="preserve">Gurucharan Sahu </t>
  </si>
  <si>
    <t xml:space="preserve">Sapan Kapoor </t>
  </si>
  <si>
    <t>WB182011901677</t>
  </si>
  <si>
    <t>RCI LOGISTICS PVT. Ltd</t>
  </si>
  <si>
    <t xml:space="preserve">CITIN18914979451 </t>
  </si>
  <si>
    <t>Salil Banerjee</t>
  </si>
  <si>
    <t>WD // Kolkata</t>
  </si>
  <si>
    <t>Roadways India Ltd</t>
  </si>
  <si>
    <t>E-082565</t>
  </si>
  <si>
    <t>WB182011901858</t>
  </si>
  <si>
    <t>08</t>
  </si>
  <si>
    <t>09</t>
  </si>
  <si>
    <t>Silvasha</t>
  </si>
  <si>
    <t>BR182011000243</t>
  </si>
  <si>
    <t>SARVOTTAM LUBRICANTS, VARANASI</t>
  </si>
  <si>
    <t>BR 182011000242</t>
  </si>
  <si>
    <t>Accident noticed of  trailer no.NL-01D 6282 toppled with container nos FCIU470618&amp;,TCKU1155733 outside Gate 1 with export containers</t>
  </si>
  <si>
    <t>DV SUBMITTED</t>
  </si>
  <si>
    <t>Generator Damage</t>
  </si>
  <si>
    <t xml:space="preserve">Rs-700 Approved As per survey report, FSR Shared </t>
  </si>
  <si>
    <t>JIR mail date 24-Mar-18</t>
  </si>
  <si>
    <t>Approve Amt- 4038</t>
  </si>
  <si>
    <t>Approve Amt- 5000</t>
  </si>
  <si>
    <t>NIL Claim Hardcopy FSR Shared</t>
  </si>
  <si>
    <t>10 kg Loss</t>
  </si>
  <si>
    <t xml:space="preserve">Shashidhar Mishra </t>
  </si>
  <si>
    <t>+91 9415202198</t>
  </si>
  <si>
    <t>container no. MEDU4934301</t>
  </si>
  <si>
    <t>Remarks Date</t>
  </si>
  <si>
    <t xml:space="preserve">Sankar Chandra Dasgupta </t>
  </si>
  <si>
    <t>+91 9830073739</t>
  </si>
  <si>
    <t>5007002118P112897169</t>
  </si>
  <si>
    <t>E082761</t>
  </si>
  <si>
    <t>JINDAL SAW LIMITED (MUNDRA KUTCH)</t>
  </si>
  <si>
    <t>WB182011903561</t>
  </si>
  <si>
    <t>A829008031</t>
  </si>
  <si>
    <t>WB182011903003</t>
  </si>
  <si>
    <t xml:space="preserve">Balmer Lawrie &amp; Co Ltd  C/O M/s Rishab Traders  Ghaziabad 
</t>
  </si>
  <si>
    <t>WB182011902948</t>
  </si>
  <si>
    <t xml:space="preserve">KLK/32D/558 </t>
  </si>
  <si>
    <t>Delay Intimation</t>
  </si>
  <si>
    <t>MACK</t>
  </si>
  <si>
    <t>5007002618P112806517</t>
  </si>
  <si>
    <t>CITIN18966214105</t>
  </si>
  <si>
    <t>32205133995</t>
  </si>
  <si>
    <t>A/C NO.</t>
  </si>
  <si>
    <t>CITIN18945577214</t>
  </si>
  <si>
    <t>+91 9231581221</t>
  </si>
  <si>
    <t>Container nos.WFHU1409775 &amp; TEMU1951761 under B/E no.2327219 // shortage of cargo</t>
  </si>
  <si>
    <t>Absolute</t>
  </si>
  <si>
    <t xml:space="preserve">WB182011903833, 3834,3835,3836 and 3837 </t>
  </si>
  <si>
    <t xml:space="preserve">BHILAI STEEL PLANT, STEEL AUTHORITY OF INIA LIMITED, BHILAI 490 001 </t>
  </si>
  <si>
    <t>TRANSAFE SERVICE LIMITED</t>
  </si>
  <si>
    <t>Balmer Lawrie &amp; Co Ltd  C/O M/s Himalaya Enterprise</t>
  </si>
  <si>
    <t>WB182011900081</t>
  </si>
  <si>
    <t>JIR shared</t>
  </si>
  <si>
    <t>LCL container number YMMU -6096239</t>
  </si>
  <si>
    <t xml:space="preserve">Salil Banerjee </t>
  </si>
  <si>
    <t>WB1920119000359 , 360,361,362</t>
  </si>
  <si>
    <t xml:space="preserve">Ghaziabad </t>
  </si>
  <si>
    <t xml:space="preserve">Rishab Traders </t>
  </si>
  <si>
    <t xml:space="preserve"> RCI LOGISTICS PVT LTD</t>
  </si>
  <si>
    <t>ASSESSED VALUE - 14451</t>
  </si>
  <si>
    <t>Assessment Amt.- 4838</t>
  </si>
  <si>
    <t>SFSP</t>
  </si>
  <si>
    <t>Bishram Kuthir at Puri</t>
  </si>
  <si>
    <t>Sanjay Kumar Neru</t>
  </si>
  <si>
    <t>5007001118P109853342</t>
  </si>
  <si>
    <t>To be Repudiated</t>
  </si>
  <si>
    <t xml:space="preserve">1) Date of arrival of the ship at Kolkata Port
2) Date of Final discharge of Cargo
3) Date of taken delivery from Port
4) C/N copy (both side) while removal of cargo ex. Kolkata Port.
5) Attached sheet as per policy regarding scope of coverage &amp; condition.
6) Date of notice of damage.
7) Landing condition certificate of Container and Cargo from Kolkata Port.
8) In case of joint survey with steamer agent, please part with the documents.
9) Damage Certificate from Carrier.
10) Claim on carrier
</t>
  </si>
  <si>
    <t>claim intimation with bill amount from your customer , Cargo Documents and delivery details .</t>
  </si>
  <si>
    <t xml:space="preserve">Overturning </t>
  </si>
  <si>
    <t>Wet Damage</t>
  </si>
  <si>
    <t>Loss Type</t>
  </si>
  <si>
    <t>Document yet to be provided from the Importer mentioning receipt of 520 bundles</t>
  </si>
  <si>
    <t>As informed by the surveyor, the location for the final survey was not provided by the Importer to the surveyor .</t>
  </si>
  <si>
    <t>LOR shared, Third party claim intimation not received</t>
  </si>
  <si>
    <t xml:space="preserve"> Cargo for water Spillage</t>
  </si>
  <si>
    <t xml:space="preserve">Survey could not be done as CFS could not confirm location &amp; survey details to the surveyor </t>
  </si>
  <si>
    <t>Survey pending due to confirmation for Joint Survey (No confirmation from CFS)</t>
  </si>
  <si>
    <t>No Claim intimation received from consignee as per CFS (Pending Doc.- The photographs furnished by you do not contain any date &amp; time; eye witness/GDE to the accident; statement/report to police station on this aspect; copy of permit, tax token, repairer’s estimate; cause of accident, driver’s license; BL Copy)</t>
  </si>
  <si>
    <t>Shortage</t>
  </si>
  <si>
    <t>WB192011900906</t>
  </si>
  <si>
    <t>B829005716</t>
  </si>
  <si>
    <t>Pune – 412 207</t>
  </si>
  <si>
    <t>INLAND WORLD LOGISTICS PVT LTD</t>
  </si>
  <si>
    <t>Balmer Lawrie/ Survey No.114/2, Uruli Devachi</t>
  </si>
  <si>
    <t>Proclaim</t>
  </si>
  <si>
    <t>5007001118P109818158</t>
  </si>
  <si>
    <t>Tyres Fabrics</t>
  </si>
  <si>
    <t>W&amp;D</t>
  </si>
  <si>
    <t>L K Bararia</t>
  </si>
  <si>
    <t>9831087854, 8910970747.</t>
  </si>
  <si>
    <t>18-19/5043</t>
  </si>
  <si>
    <t>WB192011901091</t>
  </si>
  <si>
    <t>Shri Mahavir Secure Logistics (P) Ltd., Near Prince Dhaba, Ring Road No.2, Gogaon Road, Raipur (CG) Pin- 492001</t>
  </si>
  <si>
    <t>Sapient Services</t>
  </si>
  <si>
    <t>WB192011901314</t>
  </si>
  <si>
    <t>B829006175</t>
  </si>
  <si>
    <t>SunGlow</t>
  </si>
  <si>
    <t xml:space="preserve">E 083116 </t>
  </si>
  <si>
    <t>WB192011901506 ,1505</t>
  </si>
  <si>
    <t>CHENNAI</t>
  </si>
  <si>
    <t>ROADWAYS INDIA LIMITED</t>
  </si>
  <si>
    <t>172 Bags</t>
  </si>
  <si>
    <t>IAR</t>
  </si>
  <si>
    <t>1. Volumetric flow meter burnt: 4 Nos.
2. 3” Ball Valve damage: 3 Nos.
3. Push button station burnt/damage: 6 nos.
4. LCS Panel Damage: 1 No.
5. Wire &amp; Cables of blending Kettle agitator, Lift
6. Pedestal Fan (under testing) :1 Pc</t>
  </si>
  <si>
    <t xml:space="preserve">3 pieces 
2 ingot </t>
  </si>
  <si>
    <t>Burglary</t>
  </si>
  <si>
    <t>Settled Amt.</t>
  </si>
  <si>
    <t>Karnataka</t>
  </si>
  <si>
    <t>TCI Fright</t>
  </si>
  <si>
    <t>WB192011902004</t>
  </si>
  <si>
    <t>WB192011901647</t>
  </si>
  <si>
    <t xml:space="preserve">Proclaim </t>
  </si>
  <si>
    <t xml:space="preserve">+91 9810148785 </t>
  </si>
  <si>
    <t xml:space="preserve">Sunglow Insurance </t>
  </si>
  <si>
    <t>+91 265 6455 102</t>
  </si>
  <si>
    <t xml:space="preserve">Damage Container no FCIU6432193 </t>
  </si>
  <si>
    <t>EMU LCL Shipment got damaged with LCL</t>
  </si>
  <si>
    <t>Container Break</t>
  </si>
  <si>
    <t>CITIN19974272565</t>
  </si>
  <si>
    <t>CITIN19021055118</t>
  </si>
  <si>
    <t xml:space="preserve">Aluminium ingots </t>
  </si>
  <si>
    <t>G C Sahu</t>
  </si>
  <si>
    <t>CITIN19032467749</t>
  </si>
  <si>
    <t>Damage (No leakage was found at the time of survey )</t>
  </si>
  <si>
    <t xml:space="preserve">JCG Surveyor </t>
  </si>
  <si>
    <t>5007002119P110425092</t>
  </si>
  <si>
    <t>1. Letter of Subrogation (Declaration cum Undertaking) on the requisite stamp paper.</t>
  </si>
  <si>
    <t>5007002619P111816404</t>
  </si>
  <si>
    <t>Reach Staker</t>
  </si>
  <si>
    <t>Breakdown</t>
  </si>
  <si>
    <t>Mc Larens</t>
  </si>
  <si>
    <t>Jaipur</t>
  </si>
  <si>
    <t>RCI LOGISTICS PVT</t>
  </si>
  <si>
    <t>WB192011903009</t>
  </si>
  <si>
    <t>Protocol</t>
  </si>
  <si>
    <t xml:space="preserve">475108 //821087252034 / GJ-27V-5999 </t>
  </si>
  <si>
    <t>JIR Sahred</t>
  </si>
  <si>
    <t>5007001119P111713511</t>
  </si>
  <si>
    <t>5007001119P110534345</t>
  </si>
  <si>
    <t>5007001119P110535864</t>
  </si>
  <si>
    <t>Grease Division</t>
  </si>
  <si>
    <t>Stock all over India</t>
  </si>
  <si>
    <t>Application Research Laboratory</t>
  </si>
  <si>
    <t>Storm damage</t>
  </si>
  <si>
    <t>Roof, Ceiling, contents, office equipment</t>
  </si>
  <si>
    <t>5007002619P116592950</t>
  </si>
  <si>
    <t>5007001119P112717075</t>
  </si>
  <si>
    <t xml:space="preserve"> Boundary wall, roof, cargo, container, plant &amp; machinery, electrical installations</t>
  </si>
  <si>
    <t>CFS, WD &amp; SONAPUR GODOWN</t>
  </si>
  <si>
    <t>5007001119P109842841</t>
  </si>
  <si>
    <t>CCDC, T&amp;PD</t>
  </si>
  <si>
    <t>Boundary wall, sheds, building, stocks</t>
  </si>
  <si>
    <t>WB02 AL 4372</t>
  </si>
  <si>
    <t>Dilip Kr. Das</t>
  </si>
  <si>
    <t>5007001119P112793593</t>
  </si>
  <si>
    <t>CFS, WD &amp; SONAPUR FIRE</t>
  </si>
  <si>
    <t>5007001119P109860334</t>
  </si>
  <si>
    <t>CCDC Stock</t>
  </si>
  <si>
    <t>LOR Pending</t>
  </si>
  <si>
    <t>5007003119P109312482</t>
  </si>
  <si>
    <t>WB202011900442</t>
  </si>
  <si>
    <t>FOL DEPOT, BHATINDA</t>
  </si>
  <si>
    <t>+91 9313174032</t>
  </si>
  <si>
    <t>Apple Damage // BL No. RICAR1156700 &amp; RICAR1154500 // Container No. TCLU1242199 &amp; FSCU5726844</t>
  </si>
  <si>
    <t xml:space="preserve"> 1500 pieces of servomotor 77#vide BL no.WS202003015 dt 27.3.2020 , invoice no.GINH200214 dt14.2.2020 per vessel SSL SABARIMALA VOY 058 ROT no. 2252980/20 LINE no.177 ve // Container no TEMU1972701 </t>
  </si>
  <si>
    <t>GC Sahu</t>
  </si>
  <si>
    <t>Surveyor</t>
  </si>
  <si>
    <t>Port Risk</t>
  </si>
  <si>
    <t>Closed due to non submission of documents</t>
  </si>
  <si>
    <t>Closed due to pending survey confirmation from Client</t>
  </si>
  <si>
    <t>Fani Claim</t>
  </si>
  <si>
    <t>PURI // HO</t>
  </si>
  <si>
    <t>Documents Pending // Fani Cyclon Claim</t>
  </si>
  <si>
    <t>Initial estimate and incident report shared, remaining doc pending // Final inspection schedule pending</t>
  </si>
  <si>
    <t xml:space="preserve">Temperature fluctuation </t>
  </si>
  <si>
    <t>Sukumar Dey</t>
  </si>
  <si>
    <t>Balmer Lawrie Non Marine claim as on  14-Jul-18</t>
  </si>
  <si>
    <t>Balmer Lawrie Marine claim as on  14-Jul-20</t>
  </si>
  <si>
    <t>Within Excess</t>
  </si>
  <si>
    <t>Claim Under Discussion with respect to final liability</t>
  </si>
  <si>
    <t>Closed due to non submission of doc</t>
  </si>
  <si>
    <t>Silvasa</t>
  </si>
  <si>
    <t>CITIN20034450593</t>
  </si>
  <si>
    <t>Mail date 25-Nov-19- from -sank5925@dataone.in  (This has reference to your  e-mail dated 28/10/2019. Since wedid not receive any message regarding the date of Survey,visited the Insured Premises on 20/11/2019 when Insuredexpressed to close the claim)</t>
  </si>
  <si>
    <t>Mail date 25-Oct-19- from -sank5925@dataone.in (no claim regarding short receipt of Lead Ingots had been received from Consignee )</t>
  </si>
  <si>
    <t>a.       Claim Form
b.       NTC with Regd. AD
c.       Damage Certificate 
d.       QC Report</t>
  </si>
  <si>
    <t>5007001219P114468118</t>
  </si>
  <si>
    <t>Settled (Non Standard Basis )</t>
  </si>
  <si>
    <t>Non-standard settlement was owing to the non-submission of Damage Dertificate. Post submission of the same, insurer to release the remaining amount of INR 53,592.30. Discussion on the salvage issue, the salvage amount of INR 95,000 approx shall remain unchanged.</t>
  </si>
  <si>
    <t>Remaining amount of INR 53,592.30 shall be settled by the insurer latest by end of July.</t>
  </si>
  <si>
    <t>Cause of loss is owing to self-ignition which was clearly mentioned in the incident report issued by the concerned department of the insured, accordingly, nil liability or non-admissibility of the claim has already been communicated to the insured vide mail dated 24.02.2020 (attached)</t>
  </si>
  <si>
    <t>Disconnect with the insurer on the final liability amount, under discussion with the insurer.</t>
  </si>
  <si>
    <t>Damage photographs of boundary wall shared; reinstatement of boundary wall completed: Final bill and payment proofs shared. Documents pending: Final bills and payment proofs of remaining damaged property: Guest House Building, contents, fittings etc. and salvage offer</t>
  </si>
  <si>
    <t>Delhi- Super Trading Co</t>
  </si>
  <si>
    <t>MAA ANNAPURNA TRANSPORT</t>
  </si>
  <si>
    <t>5007002619P111779545</t>
  </si>
  <si>
    <t>Blabo</t>
  </si>
  <si>
    <t>Atlas Copco make Air Compressor, Model No. AT150E500H, Sl. No. 4116025051</t>
  </si>
  <si>
    <t>Due to Unloading</t>
  </si>
  <si>
    <t>Mack</t>
  </si>
  <si>
    <t>Damaged</t>
  </si>
  <si>
    <t>Blabo // Kolkata</t>
  </si>
  <si>
    <t>Initial documents shared / Salvaging Under Process</t>
  </si>
  <si>
    <t>CARGO DAMAGED / yellow peas</t>
  </si>
  <si>
    <t>Barytes Powder</t>
  </si>
  <si>
    <t>Berger Plant, Domjur, Howrah</t>
  </si>
  <si>
    <t>Berger: Documents pending</t>
  </si>
  <si>
    <t>Invoice, Bill Of Lading, Temperature log provided. Remaining documents pending</t>
  </si>
  <si>
    <t>RS Industries: Initial documents shared, remaining pending</t>
  </si>
  <si>
    <t>Assessment to be shared by the surveyor, claim form, contract copy to be shared by the client</t>
  </si>
  <si>
    <t>LOR Shared / Claim Meeting Done -15-Jul 20, all documents pending</t>
  </si>
  <si>
    <t>Initial documents shared / Salvage items lifted, remaining documents pending</t>
  </si>
  <si>
    <t>CITIN20097757532</t>
  </si>
  <si>
    <t>Pre repair doc has been shared except Damage Cert.</t>
  </si>
  <si>
    <t>5.) Final Claim bill along with salvage value.</t>
  </si>
  <si>
    <t xml:space="preserve">1. Insurance papers for journey from suppliers works to Kolkata Port
2. Sea freight bill copy.
3. LR copy with truck drivers endorsement regarding the damages
4. Damage certificate from transporter </t>
  </si>
  <si>
    <t>2017-18</t>
  </si>
  <si>
    <t>2018-19</t>
  </si>
  <si>
    <t>2019-20</t>
  </si>
  <si>
    <t>Closed</t>
  </si>
  <si>
    <t>Open</t>
  </si>
  <si>
    <t>Status</t>
  </si>
  <si>
    <t>Row Labels</t>
  </si>
  <si>
    <t>Grand Total</t>
  </si>
  <si>
    <t>Column Labels</t>
  </si>
  <si>
    <t>Count of Policy No.</t>
  </si>
  <si>
    <t>Total Count of Policy No.</t>
  </si>
  <si>
    <t>Total Sum of Settled Amount</t>
  </si>
  <si>
    <t>Sum of Settled Amount</t>
  </si>
  <si>
    <t>No. Of Claim</t>
  </si>
  <si>
    <t>Amount</t>
  </si>
  <si>
    <t>Total Claim Amount</t>
  </si>
  <si>
    <t>Total No. Of Claim</t>
  </si>
  <si>
    <t>Marine G&amp;L</t>
  </si>
  <si>
    <t>All Risk- All Unit</t>
  </si>
  <si>
    <t>Policy Period</t>
  </si>
  <si>
    <t>HO - SFSP</t>
  </si>
  <si>
    <t>HO Fire</t>
  </si>
  <si>
    <t>G&amp;L FIRE</t>
  </si>
  <si>
    <t>G&amp;L - SFSP</t>
  </si>
  <si>
    <t>ARL</t>
  </si>
  <si>
    <t>CFS SFSP</t>
  </si>
  <si>
    <t>CCDC SFSP</t>
  </si>
  <si>
    <t>CCDC Burglary</t>
  </si>
  <si>
    <t>Reach Stacker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</si>
</sst>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dd\.mm\.yyyy;@"/>
    <numFmt numFmtId="165" formatCode="dd/mm/yyyy;@"/>
    <numFmt numFmtId="166" formatCode="#,##0.00\ ;&quot; -&quot;#,##0.00\ ;&quot; -&quot;#\ ;@\ "/>
    <numFmt numFmtId="167" formatCode="_(* #,##0_);_(* \(#,##0\);_(* &quot;-&quot;??_);_(@_)"/>
    <numFmt numFmtId="168" formatCode="[$-409]d\-mmm\-yy;@"/>
    <numFmt numFmtId="169" formatCode="#,##0;[Red]#,##0"/>
    <numFmt numFmtId="170" formatCode="[$-409]d\-mmm\-yyyy;@"/>
    <numFmt numFmtId="171" formatCode="_ [$₹-4009]\ * #,##0.00_ ;_ [$₹-4009]\ * \-#,##0.00_ ;_ [$₹-4009]\ * &quot;-&quot;??_ ;_ @_ "/>
    <numFmt numFmtId="172" formatCode="_ [$₹-44F]\ * #,##0.00_ ;_ [$₹-44F]\ * \-#,##0.00_ ;_ [$₹-44F]\ * &quot;-&quot;??_ ;_ @_ "/>
  </numFmts>
  <fonts count="23"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ahoma"/>
      <family val="2"/>
    </font>
    <font>
      <sz val="11"/>
      <color theme="1"/>
      <name val="Calibri"/>
      <family val="2"/>
      <scheme val="minor"/>
    </font>
    <font>
      <sz val="10"/>
      <name val="Trebuchet MS"/>
      <family val="2"/>
    </font>
    <font>
      <b/>
      <sz val="12"/>
      <name val="Arial Narrow"/>
      <family val="2"/>
      <charset val="1"/>
    </font>
    <font>
      <sz val="12"/>
      <name val="Arial Narrow"/>
      <family val="2"/>
      <charset val="1"/>
    </font>
    <font>
      <sz val="12"/>
      <name val="Arial Narrow"/>
      <family val="2"/>
    </font>
    <font>
      <sz val="10"/>
      <name val="Arial"/>
      <family val="2"/>
    </font>
    <font>
      <sz val="12"/>
      <name val="Calibri"/>
      <family val="2"/>
      <scheme val="minor"/>
    </font>
    <font>
      <b/>
      <sz val="10"/>
      <name val="Calibri"/>
      <family val="2"/>
      <scheme val="minor"/>
    </font>
    <font>
      <sz val="10"/>
      <name val="Calibri"/>
      <family val="2"/>
      <scheme val="minor"/>
    </font>
    <font>
      <sz val="10"/>
      <color theme="1"/>
      <name val="Calibri"/>
      <family val="2"/>
      <scheme val="minor"/>
    </font>
    <font>
      <sz val="10"/>
      <name val="Tahoma"/>
      <family val="2"/>
    </font>
    <font>
      <u/>
      <sz val="10"/>
      <color theme="10"/>
      <name val="Tahoma"/>
      <family val="2"/>
    </font>
    <font>
      <b/>
      <sz val="10"/>
      <color theme="1"/>
      <name val="Calibri"/>
      <family val="2"/>
      <scheme val="minor"/>
    </font>
    <font>
      <b/>
      <sz val="10"/>
      <color rgb="FFFF0000"/>
      <name val="Calibri"/>
      <family val="2"/>
      <scheme val="minor"/>
    </font>
    <font>
      <b/>
      <sz val="9"/>
      <color indexed="81"/>
      <name val="Tahoma"/>
      <charset val="1"/>
    </font>
    <font>
      <sz val="11"/>
      <color rgb="FF3F3F3F"/>
      <name val="Calibri"/>
      <family val="2"/>
    </font>
    <font>
      <b/>
      <sz val="11"/>
      <color rgb="FF3F3F3F"/>
      <name val="Calibri"/>
      <family val="2"/>
    </font>
    <font>
      <b/>
      <sz val="10"/>
      <color theme="1"/>
      <name val="Tahoma"/>
      <family val="2"/>
    </font>
  </fonts>
  <fills count="11">
    <fill>
      <patternFill patternType="none"/>
    </fill>
    <fill>
      <patternFill patternType="gray125"/>
    </fill>
    <fill>
      <gradientFill degree="180">
        <stop position="0">
          <color theme="0"/>
        </stop>
        <stop position="1">
          <color rgb="FFFFC000"/>
        </stop>
      </gradient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7C80"/>
        <bgColor indexed="64"/>
      </patternFill>
    </fill>
    <fill>
      <patternFill patternType="solid">
        <fgColor rgb="FF00B050"/>
        <bgColor indexed="64"/>
      </patternFill>
    </fill>
  </fills>
  <borders count="23">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s>
  <cellStyleXfs count="18">
    <xf numFmtId="0" fontId="0" fillId="0" borderId="0"/>
    <xf numFmtId="43" fontId="4" fillId="0" borderId="0" applyFont="0" applyFill="0" applyBorder="0" applyAlignment="0" applyProtection="0"/>
    <xf numFmtId="0" fontId="4" fillId="0" borderId="0"/>
    <xf numFmtId="43" fontId="5" fillId="0" borderId="0" applyFont="0" applyFill="0" applyBorder="0" applyAlignment="0" applyProtection="0"/>
    <xf numFmtId="43" fontId="4" fillId="0" borderId="0" applyFont="0" applyFill="0" applyBorder="0" applyAlignment="0" applyProtection="0"/>
    <xf numFmtId="0" fontId="6" fillId="0" borderId="0"/>
    <xf numFmtId="0" fontId="3" fillId="0" borderId="0"/>
    <xf numFmtId="0" fontId="3" fillId="0" borderId="0"/>
    <xf numFmtId="0" fontId="16"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cellStyleXfs>
  <cellXfs count="349">
    <xf numFmtId="0" fontId="0" fillId="0" borderId="0" xfId="0"/>
    <xf numFmtId="0" fontId="8" fillId="0" borderId="0" xfId="0" applyFont="1" applyFill="1" applyAlignment="1">
      <alignment vertical="center" wrapText="1"/>
    </xf>
    <xf numFmtId="0" fontId="8" fillId="0" borderId="0" xfId="0" applyFont="1"/>
    <xf numFmtId="0" fontId="8" fillId="0" borderId="0" xfId="0" applyFont="1" applyFill="1" applyAlignment="1">
      <alignment horizontal="center" vertical="center" wrapText="1"/>
    </xf>
    <xf numFmtId="0" fontId="9" fillId="0" borderId="7" xfId="0" applyFont="1" applyFill="1" applyBorder="1" applyAlignment="1">
      <alignment vertical="center" wrapText="1"/>
    </xf>
    <xf numFmtId="0" fontId="8" fillId="0" borderId="0" xfId="0" applyNumberFormat="1" applyFont="1" applyFill="1" applyAlignment="1">
      <alignment vertical="center" wrapText="1"/>
    </xf>
    <xf numFmtId="0" fontId="8" fillId="0" borderId="0" xfId="0" applyNumberFormat="1" applyFont="1" applyFill="1" applyAlignment="1">
      <alignment horizontal="center" vertical="center" wrapText="1"/>
    </xf>
    <xf numFmtId="14" fontId="8" fillId="0" borderId="0" xfId="0" applyNumberFormat="1" applyFont="1" applyFill="1" applyAlignment="1">
      <alignment vertical="center" wrapText="1"/>
    </xf>
    <xf numFmtId="167" fontId="8" fillId="0" borderId="0" xfId="1" applyNumberFormat="1" applyFont="1" applyFill="1" applyBorder="1" applyAlignment="1" applyProtection="1">
      <alignment vertical="center" wrapText="1"/>
    </xf>
    <xf numFmtId="168" fontId="8" fillId="0" borderId="0" xfId="0" applyNumberFormat="1" applyFont="1" applyFill="1" applyAlignment="1">
      <alignment vertical="center" wrapText="1"/>
    </xf>
    <xf numFmtId="0" fontId="10" fillId="0" borderId="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3" fillId="0" borderId="0" xfId="0" applyFont="1" applyFill="1" applyAlignment="1">
      <alignment horizontal="center" vertical="center" wrapText="1"/>
    </xf>
    <xf numFmtId="0" fontId="10" fillId="0" borderId="3" xfId="0" applyFont="1" applyFill="1" applyBorder="1" applyAlignment="1">
      <alignment horizontal="center" vertical="center" wrapText="1"/>
    </xf>
    <xf numFmtId="0" fontId="11" fillId="0" borderId="0" xfId="0" applyFont="1" applyAlignment="1">
      <alignment vertical="center"/>
    </xf>
    <xf numFmtId="0" fontId="11" fillId="0" borderId="0" xfId="0" applyFont="1" applyFill="1" applyAlignment="1">
      <alignment vertical="center"/>
    </xf>
    <xf numFmtId="0" fontId="13" fillId="0" borderId="0" xfId="0" applyFont="1" applyFill="1" applyAlignment="1">
      <alignment vertical="center" wrapText="1"/>
    </xf>
    <xf numFmtId="0" fontId="13" fillId="0" borderId="0" xfId="0" applyFont="1" applyAlignment="1">
      <alignment vertical="center"/>
    </xf>
    <xf numFmtId="14" fontId="13" fillId="0" borderId="6"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168" fontId="13" fillId="0" borderId="6"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15" fontId="13" fillId="0" borderId="6" xfId="0" applyNumberFormat="1" applyFont="1" applyFill="1" applyBorder="1" applyAlignment="1">
      <alignment horizontal="center" vertical="center" wrapText="1"/>
    </xf>
    <xf numFmtId="0" fontId="13" fillId="0" borderId="0" xfId="0" applyFont="1" applyFill="1" applyAlignment="1">
      <alignment vertical="center"/>
    </xf>
    <xf numFmtId="3" fontId="13" fillId="0" borderId="9" xfId="0" applyNumberFormat="1" applyFont="1" applyFill="1" applyBorder="1" applyAlignment="1">
      <alignment horizontal="center" vertical="center" wrapText="1"/>
    </xf>
    <xf numFmtId="0" fontId="13" fillId="0" borderId="0" xfId="0" applyNumberFormat="1" applyFont="1" applyFill="1" applyAlignment="1">
      <alignment vertical="center" wrapText="1"/>
    </xf>
    <xf numFmtId="168" fontId="13" fillId="0" borderId="0" xfId="0" applyNumberFormat="1" applyFont="1" applyFill="1" applyAlignment="1">
      <alignment horizontal="center" vertical="center" wrapText="1"/>
    </xf>
    <xf numFmtId="168" fontId="13" fillId="0" borderId="0" xfId="0" applyNumberFormat="1" applyFont="1" applyFill="1" applyAlignment="1">
      <alignment vertical="center" wrapText="1"/>
    </xf>
    <xf numFmtId="164" fontId="13" fillId="0" borderId="0" xfId="0" applyNumberFormat="1" applyFont="1" applyFill="1" applyAlignment="1">
      <alignment vertical="center" wrapText="1"/>
    </xf>
    <xf numFmtId="0" fontId="13" fillId="0" borderId="0" xfId="0" applyNumberFormat="1" applyFont="1" applyFill="1" applyAlignment="1">
      <alignment horizontal="center" vertical="center" wrapText="1"/>
    </xf>
    <xf numFmtId="169" fontId="13" fillId="0" borderId="0" xfId="0" applyNumberFormat="1" applyFont="1" applyFill="1" applyAlignment="1">
      <alignment horizontal="center" vertical="center" wrapText="1"/>
    </xf>
    <xf numFmtId="164" fontId="13" fillId="0" borderId="0" xfId="0" applyNumberFormat="1" applyFont="1" applyFill="1" applyAlignment="1">
      <alignment horizontal="center" vertical="center" wrapText="1"/>
    </xf>
    <xf numFmtId="0" fontId="12" fillId="0" borderId="17"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168" fontId="12" fillId="0"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169" fontId="12" fillId="0" borderId="19"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15" fontId="13" fillId="0" borderId="6" xfId="6" quotePrefix="1" applyNumberFormat="1" applyFont="1" applyFill="1" applyBorder="1" applyAlignment="1">
      <alignment horizontal="center" vertical="center" wrapText="1"/>
    </xf>
    <xf numFmtId="0" fontId="13" fillId="0" borderId="6" xfId="6" applyFont="1" applyFill="1" applyBorder="1" applyAlignment="1">
      <alignment horizontal="center" vertical="center" wrapText="1"/>
    </xf>
    <xf numFmtId="15" fontId="13" fillId="0" borderId="6" xfId="6" applyNumberFormat="1" applyFont="1" applyFill="1" applyBorder="1" applyAlignment="1">
      <alignment horizontal="center" vertical="center" wrapText="1"/>
    </xf>
    <xf numFmtId="0" fontId="13" fillId="0" borderId="6" xfId="6" applyFont="1" applyFill="1" applyBorder="1" applyAlignment="1">
      <alignment horizontal="justify" vertical="center" wrapText="1"/>
    </xf>
    <xf numFmtId="168" fontId="13" fillId="0" borderId="6" xfId="6" applyNumberFormat="1" applyFont="1" applyFill="1" applyBorder="1" applyAlignment="1">
      <alignment horizontal="center" vertical="center"/>
    </xf>
    <xf numFmtId="171" fontId="13" fillId="0" borderId="6" xfId="6" applyNumberFormat="1" applyFont="1" applyFill="1" applyBorder="1" applyAlignment="1">
      <alignment horizontal="justify" vertical="center" wrapText="1"/>
    </xf>
    <xf numFmtId="15" fontId="13" fillId="0" borderId="6" xfId="6" applyNumberFormat="1" applyFont="1" applyFill="1" applyBorder="1" applyAlignment="1">
      <alignment horizontal="justify" vertical="center" wrapText="1"/>
    </xf>
    <xf numFmtId="15" fontId="13" fillId="0" borderId="6" xfId="6" applyNumberFormat="1" applyFont="1" applyFill="1" applyBorder="1" applyAlignment="1">
      <alignment horizontal="left" vertical="center" wrapText="1"/>
    </xf>
    <xf numFmtId="0" fontId="13" fillId="0" borderId="6" xfId="0" quotePrefix="1" applyNumberFormat="1" applyFont="1" applyFill="1" applyBorder="1" applyAlignment="1">
      <alignment horizontal="center" vertical="center" wrapText="1"/>
    </xf>
    <xf numFmtId="15" fontId="14" fillId="0" borderId="6" xfId="6" applyNumberFormat="1" applyFont="1" applyFill="1" applyBorder="1" applyAlignment="1">
      <alignment horizontal="center" vertical="center" wrapText="1"/>
    </xf>
    <xf numFmtId="168" fontId="13" fillId="0" borderId="6" xfId="6" applyNumberFormat="1" applyFont="1" applyFill="1" applyBorder="1" applyAlignment="1">
      <alignment horizontal="center" vertical="center" wrapText="1"/>
    </xf>
    <xf numFmtId="168" fontId="13" fillId="0" borderId="6" xfId="6" quotePrefix="1" applyNumberFormat="1" applyFont="1" applyFill="1" applyBorder="1" applyAlignment="1">
      <alignment horizontal="center" vertical="center" wrapText="1"/>
    </xf>
    <xf numFmtId="0" fontId="13" fillId="0" borderId="6" xfId="6"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1" xfId="0" applyFont="1" applyFill="1" applyBorder="1" applyAlignment="1">
      <alignment horizontal="center" vertical="center" wrapText="1"/>
    </xf>
    <xf numFmtId="0" fontId="13" fillId="0" borderId="6" xfId="0" applyFont="1" applyFill="1" applyBorder="1" applyAlignment="1">
      <alignment vertical="center"/>
    </xf>
    <xf numFmtId="0" fontId="15" fillId="0" borderId="6" xfId="0" applyFont="1" applyFill="1" applyBorder="1"/>
    <xf numFmtId="0" fontId="13" fillId="5" borderId="6" xfId="6" applyFont="1" applyFill="1" applyBorder="1" applyAlignment="1">
      <alignment horizontal="center" vertical="center" wrapText="1"/>
    </xf>
    <xf numFmtId="168" fontId="13" fillId="5" borderId="6" xfId="6" applyNumberFormat="1" applyFont="1" applyFill="1" applyBorder="1" applyAlignment="1">
      <alignment horizontal="center" vertical="center" wrapText="1"/>
    </xf>
    <xf numFmtId="170" fontId="13" fillId="5" borderId="6" xfId="6" applyNumberFormat="1" applyFont="1" applyFill="1" applyBorder="1" applyAlignment="1">
      <alignment horizontal="center" vertical="center" wrapText="1"/>
    </xf>
    <xf numFmtId="168" fontId="13" fillId="5" borderId="6" xfId="6" applyNumberFormat="1" applyFont="1" applyFill="1" applyBorder="1" applyAlignment="1">
      <alignment horizontal="center" vertical="center"/>
    </xf>
    <xf numFmtId="14" fontId="13" fillId="5" borderId="6" xfId="0" applyNumberFormat="1" applyFont="1" applyFill="1" applyBorder="1" applyAlignment="1">
      <alignment horizontal="center" vertical="center" wrapText="1"/>
    </xf>
    <xf numFmtId="0" fontId="13" fillId="5" borderId="6" xfId="0" applyNumberFormat="1" applyFont="1" applyFill="1" applyBorder="1" applyAlignment="1">
      <alignment horizontal="center" vertical="center" wrapText="1"/>
    </xf>
    <xf numFmtId="168" fontId="13" fillId="5" borderId="6" xfId="0" applyNumberFormat="1" applyFont="1" applyFill="1" applyBorder="1" applyAlignment="1">
      <alignment horizontal="center" vertical="center" wrapText="1"/>
    </xf>
    <xf numFmtId="0" fontId="13" fillId="5" borderId="6" xfId="6" applyFont="1" applyFill="1" applyBorder="1" applyAlignment="1">
      <alignment horizontal="justify" vertical="center" wrapText="1"/>
    </xf>
    <xf numFmtId="0" fontId="13" fillId="5" borderId="6" xfId="0" applyFont="1" applyFill="1" applyBorder="1" applyAlignment="1">
      <alignment horizontal="center" vertical="center" wrapText="1"/>
    </xf>
    <xf numFmtId="0" fontId="13" fillId="5" borderId="6" xfId="0" applyFont="1" applyFill="1" applyBorder="1" applyAlignment="1">
      <alignment horizontal="center" vertical="center"/>
    </xf>
    <xf numFmtId="168" fontId="13" fillId="5" borderId="6" xfId="6" applyNumberFormat="1" applyFont="1" applyFill="1" applyBorder="1" applyAlignment="1">
      <alignment horizontal="justify" vertical="center" wrapText="1"/>
    </xf>
    <xf numFmtId="0" fontId="13" fillId="5" borderId="6" xfId="6" applyFont="1" applyFill="1" applyBorder="1" applyAlignment="1">
      <alignment horizontal="left" vertical="center" wrapText="1"/>
    </xf>
    <xf numFmtId="15" fontId="13" fillId="5" borderId="6" xfId="6" applyNumberFormat="1" applyFont="1" applyFill="1" applyBorder="1" applyAlignment="1">
      <alignment horizontal="center" vertical="center" wrapText="1"/>
    </xf>
    <xf numFmtId="15" fontId="14" fillId="5" borderId="6" xfId="6" applyNumberFormat="1" applyFont="1" applyFill="1" applyBorder="1" applyAlignment="1">
      <alignment horizontal="center" vertical="center" wrapText="1"/>
    </xf>
    <xf numFmtId="171" fontId="13" fillId="5" borderId="6" xfId="6" applyNumberFormat="1" applyFont="1" applyFill="1" applyBorder="1" applyAlignment="1">
      <alignment horizontal="right" vertical="center" wrapText="1"/>
    </xf>
    <xf numFmtId="0" fontId="15" fillId="5" borderId="6" xfId="0" applyFont="1" applyFill="1" applyBorder="1"/>
    <xf numFmtId="0" fontId="13" fillId="4" borderId="6" xfId="0" applyFont="1" applyFill="1" applyBorder="1" applyAlignment="1">
      <alignment horizontal="center" vertical="center" wrapText="1"/>
    </xf>
    <xf numFmtId="0" fontId="13" fillId="4" borderId="6" xfId="6" applyFont="1" applyFill="1" applyBorder="1" applyAlignment="1">
      <alignment horizontal="center" vertical="center" wrapText="1"/>
    </xf>
    <xf numFmtId="14" fontId="13" fillId="4" borderId="6" xfId="0" applyNumberFormat="1" applyFont="1" applyFill="1" applyBorder="1" applyAlignment="1">
      <alignment horizontal="center" vertical="center" wrapText="1"/>
    </xf>
    <xf numFmtId="0" fontId="13" fillId="4" borderId="6" xfId="0" applyNumberFormat="1" applyFont="1" applyFill="1" applyBorder="1" applyAlignment="1">
      <alignment horizontal="center" vertical="center" wrapText="1"/>
    </xf>
    <xf numFmtId="168" fontId="13" fillId="4" borderId="6" xfId="0" applyNumberFormat="1" applyFont="1" applyFill="1" applyBorder="1" applyAlignment="1">
      <alignment horizontal="center" vertical="center" wrapText="1"/>
    </xf>
    <xf numFmtId="164" fontId="13" fillId="4" borderId="6" xfId="0" applyNumberFormat="1"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 xfId="6" applyFont="1" applyFill="1" applyBorder="1" applyAlignment="1">
      <alignment horizontal="center" vertical="center" wrapText="1"/>
    </xf>
    <xf numFmtId="168" fontId="13" fillId="6" borderId="6" xfId="6" applyNumberFormat="1" applyFont="1" applyFill="1" applyBorder="1" applyAlignment="1">
      <alignment horizontal="center" vertical="center" wrapText="1"/>
    </xf>
    <xf numFmtId="0" fontId="13" fillId="6" borderId="6" xfId="6" applyFont="1" applyFill="1" applyBorder="1" applyAlignment="1">
      <alignment horizontal="center" vertical="center"/>
    </xf>
    <xf numFmtId="170" fontId="13" fillId="6" borderId="6" xfId="6" applyNumberFormat="1" applyFont="1" applyFill="1" applyBorder="1" applyAlignment="1">
      <alignment horizontal="center" vertical="center"/>
    </xf>
    <xf numFmtId="15" fontId="13" fillId="6" borderId="6" xfId="6" applyNumberFormat="1" applyFont="1" applyFill="1" applyBorder="1" applyAlignment="1">
      <alignment horizontal="center" vertical="center" wrapText="1"/>
    </xf>
    <xf numFmtId="14" fontId="13" fillId="6" borderId="6" xfId="0" applyNumberFormat="1" applyFont="1" applyFill="1" applyBorder="1" applyAlignment="1">
      <alignment horizontal="center" vertical="center" wrapText="1"/>
    </xf>
    <xf numFmtId="0" fontId="13" fillId="6" borderId="6" xfId="6" applyFont="1" applyFill="1" applyBorder="1" applyAlignment="1">
      <alignment vertical="center" wrapText="1"/>
    </xf>
    <xf numFmtId="0" fontId="13" fillId="6" borderId="6" xfId="0" applyNumberFormat="1" applyFont="1" applyFill="1" applyBorder="1" applyAlignment="1">
      <alignment horizontal="center" vertical="center" wrapText="1"/>
    </xf>
    <xf numFmtId="168" fontId="13" fillId="6" borderId="6" xfId="0" applyNumberFormat="1" applyFont="1" applyFill="1" applyBorder="1" applyAlignment="1">
      <alignment horizontal="center" vertical="center" wrapText="1"/>
    </xf>
    <xf numFmtId="0" fontId="15" fillId="6" borderId="6" xfId="0" applyFont="1" applyFill="1" applyBorder="1"/>
    <xf numFmtId="168" fontId="13" fillId="6" borderId="6" xfId="6" applyNumberFormat="1" applyFont="1" applyFill="1" applyBorder="1" applyAlignment="1">
      <alignment horizontal="center" vertical="center"/>
    </xf>
    <xf numFmtId="0" fontId="13" fillId="6" borderId="6" xfId="6" applyFont="1" applyFill="1" applyBorder="1" applyAlignment="1">
      <alignment horizontal="left" vertical="center" wrapText="1"/>
    </xf>
    <xf numFmtId="15" fontId="14" fillId="6" borderId="6" xfId="6" applyNumberFormat="1" applyFont="1" applyFill="1" applyBorder="1" applyAlignment="1">
      <alignment horizontal="center" vertical="center" wrapText="1"/>
    </xf>
    <xf numFmtId="171" fontId="13" fillId="6" borderId="6" xfId="6" applyNumberFormat="1" applyFont="1" applyFill="1" applyBorder="1" applyAlignment="1">
      <alignment horizontal="right" vertical="center" wrapText="1"/>
    </xf>
    <xf numFmtId="172" fontId="13" fillId="4" borderId="6" xfId="1" applyNumberFormat="1" applyFont="1" applyFill="1" applyBorder="1" applyAlignment="1">
      <alignment horizontal="center" vertical="center" wrapText="1"/>
    </xf>
    <xf numFmtId="168" fontId="13" fillId="4" borderId="6" xfId="6" applyNumberFormat="1" applyFont="1" applyFill="1" applyBorder="1" applyAlignment="1">
      <alignment vertical="center"/>
    </xf>
    <xf numFmtId="15" fontId="13" fillId="4" borderId="6" xfId="0" quotePrefix="1" applyNumberFormat="1" applyFont="1" applyFill="1" applyBorder="1" applyAlignment="1">
      <alignment horizontal="center" vertical="center" wrapText="1"/>
    </xf>
    <xf numFmtId="15" fontId="13" fillId="4" borderId="6" xfId="0" quotePrefix="1" applyNumberFormat="1" applyFont="1" applyFill="1" applyBorder="1" applyAlignment="1">
      <alignment horizontal="left" vertical="center" wrapText="1"/>
    </xf>
    <xf numFmtId="15" fontId="13" fillId="4" borderId="6" xfId="0" applyNumberFormat="1" applyFont="1" applyFill="1" applyBorder="1" applyAlignment="1">
      <alignment horizontal="center" vertical="center" wrapText="1"/>
    </xf>
    <xf numFmtId="15" fontId="13" fillId="4" borderId="6" xfId="0" applyNumberFormat="1" applyFont="1" applyFill="1" applyBorder="1" applyAlignment="1">
      <alignment horizontal="justify" vertical="center" wrapText="1"/>
    </xf>
    <xf numFmtId="170" fontId="13" fillId="4" borderId="6" xfId="0" applyNumberFormat="1" applyFont="1" applyFill="1" applyBorder="1" applyAlignment="1">
      <alignment horizontal="center" vertical="center" wrapText="1"/>
    </xf>
    <xf numFmtId="0" fontId="16" fillId="0" borderId="6" xfId="8" quotePrefix="1" applyNumberFormat="1" applyFill="1" applyBorder="1" applyAlignment="1">
      <alignment horizontal="center" vertical="center" wrapText="1"/>
    </xf>
    <xf numFmtId="168" fontId="13" fillId="0" borderId="6" xfId="0" applyNumberFormat="1" applyFont="1" applyFill="1" applyBorder="1" applyAlignment="1">
      <alignment vertical="center" wrapText="1"/>
    </xf>
    <xf numFmtId="171" fontId="13" fillId="4" borderId="6" xfId="6" applyNumberFormat="1" applyFont="1" applyFill="1" applyBorder="1" applyAlignment="1">
      <alignment horizontal="right" vertical="center" wrapText="1"/>
    </xf>
    <xf numFmtId="15" fontId="13" fillId="7" borderId="6" xfId="6" applyNumberFormat="1" applyFont="1" applyFill="1" applyBorder="1" applyAlignment="1">
      <alignment horizontal="center" vertical="center" wrapText="1"/>
    </xf>
    <xf numFmtId="0" fontId="13" fillId="7" borderId="6" xfId="0" applyNumberFormat="1" applyFont="1" applyFill="1" applyBorder="1" applyAlignment="1">
      <alignment horizontal="center" vertical="center" wrapText="1"/>
    </xf>
    <xf numFmtId="15" fontId="13" fillId="7" borderId="6" xfId="6" applyNumberFormat="1" applyFont="1" applyFill="1" applyBorder="1" applyAlignment="1">
      <alignment horizontal="left" vertical="center" wrapText="1"/>
    </xf>
    <xf numFmtId="15" fontId="14" fillId="7" borderId="6" xfId="6" applyNumberFormat="1" applyFont="1" applyFill="1" applyBorder="1" applyAlignment="1">
      <alignment horizontal="center" vertical="center" wrapText="1"/>
    </xf>
    <xf numFmtId="15" fontId="13" fillId="7" borderId="6" xfId="6" quotePrefix="1" applyNumberFormat="1" applyFont="1" applyFill="1" applyBorder="1" applyAlignment="1">
      <alignment horizontal="center" vertical="center" wrapText="1"/>
    </xf>
    <xf numFmtId="14" fontId="13" fillId="7" borderId="6" xfId="0" applyNumberFormat="1" applyFont="1" applyFill="1" applyBorder="1" applyAlignment="1">
      <alignment horizontal="center" vertical="center" wrapText="1"/>
    </xf>
    <xf numFmtId="0" fontId="13" fillId="7" borderId="6" xfId="6" applyFont="1" applyFill="1" applyBorder="1" applyAlignment="1">
      <alignment horizontal="justify" vertical="center" wrapText="1"/>
    </xf>
    <xf numFmtId="168" fontId="13" fillId="7" borderId="6" xfId="6" applyNumberFormat="1" applyFont="1" applyFill="1" applyBorder="1" applyAlignment="1">
      <alignment horizontal="center" vertical="center" wrapText="1"/>
    </xf>
    <xf numFmtId="168" fontId="13" fillId="7" borderId="6" xfId="0" applyNumberFormat="1" applyFont="1" applyFill="1" applyBorder="1" applyAlignment="1">
      <alignment horizontal="center" vertical="center" wrapText="1"/>
    </xf>
    <xf numFmtId="171" fontId="13" fillId="7" borderId="6" xfId="6" applyNumberFormat="1" applyFont="1" applyFill="1" applyBorder="1" applyAlignment="1">
      <alignment horizontal="justify" vertical="center" wrapText="1"/>
    </xf>
    <xf numFmtId="0" fontId="15" fillId="7" borderId="6" xfId="0" applyFont="1" applyFill="1" applyBorder="1"/>
    <xf numFmtId="0" fontId="13" fillId="7" borderId="6" xfId="0" applyFont="1" applyFill="1" applyBorder="1" applyAlignment="1">
      <alignment horizontal="center" vertical="center" wrapText="1"/>
    </xf>
    <xf numFmtId="3" fontId="13" fillId="7" borderId="9" xfId="0" applyNumberFormat="1" applyFont="1" applyFill="1" applyBorder="1" applyAlignment="1">
      <alignment horizontal="center" vertical="center" wrapText="1"/>
    </xf>
    <xf numFmtId="0" fontId="13" fillId="7" borderId="6" xfId="6" applyFont="1" applyFill="1" applyBorder="1" applyAlignment="1">
      <alignment horizontal="center" vertical="center" wrapText="1"/>
    </xf>
    <xf numFmtId="168" fontId="13" fillId="7" borderId="6" xfId="6" applyNumberFormat="1" applyFont="1" applyFill="1" applyBorder="1" applyAlignment="1">
      <alignment horizontal="center" vertical="center"/>
    </xf>
    <xf numFmtId="0" fontId="13" fillId="7" borderId="11" xfId="0" applyFont="1" applyFill="1" applyBorder="1" applyAlignment="1">
      <alignment horizontal="center" vertical="center" wrapText="1"/>
    </xf>
    <xf numFmtId="0" fontId="18" fillId="7" borderId="6" xfId="6" applyFont="1" applyFill="1" applyBorder="1" applyAlignment="1">
      <alignment horizontal="center" vertical="center" wrapText="1"/>
    </xf>
    <xf numFmtId="164" fontId="13" fillId="0" borderId="6" xfId="0" applyNumberFormat="1" applyFont="1" applyFill="1" applyBorder="1" applyAlignment="1">
      <alignment vertical="center" wrapText="1"/>
    </xf>
    <xf numFmtId="1" fontId="13" fillId="7" borderId="6" xfId="6" quotePrefix="1" applyNumberFormat="1" applyFont="1" applyFill="1" applyBorder="1" applyAlignment="1">
      <alignment horizontal="center" vertical="center" wrapText="1"/>
    </xf>
    <xf numFmtId="0" fontId="9" fillId="0" borderId="7" xfId="0" applyFont="1" applyFill="1" applyBorder="1" applyAlignment="1">
      <alignment vertical="center" wrapText="1"/>
    </xf>
    <xf numFmtId="0" fontId="0" fillId="0" borderId="0" xfId="0"/>
    <xf numFmtId="0" fontId="8" fillId="0" borderId="0" xfId="0" applyFont="1" applyFill="1" applyAlignment="1">
      <alignment vertical="center" wrapText="1"/>
    </xf>
    <xf numFmtId="0" fontId="7" fillId="0" borderId="5" xfId="0" applyNumberFormat="1" applyFont="1" applyFill="1" applyBorder="1" applyAlignment="1">
      <alignment vertical="center" wrapText="1"/>
    </xf>
    <xf numFmtId="0" fontId="7" fillId="0" borderId="6" xfId="0" applyFont="1" applyFill="1" applyBorder="1" applyAlignment="1">
      <alignment vertical="center" wrapText="1"/>
    </xf>
    <xf numFmtId="14" fontId="7" fillId="0" borderId="6" xfId="0" applyNumberFormat="1" applyFont="1" applyFill="1" applyBorder="1" applyAlignment="1">
      <alignment vertical="center" wrapText="1"/>
    </xf>
    <xf numFmtId="0" fontId="9" fillId="0" borderId="7" xfId="0" applyFont="1" applyFill="1" applyBorder="1" applyAlignment="1">
      <alignment vertical="center" wrapText="1"/>
    </xf>
    <xf numFmtId="167" fontId="7" fillId="0" borderId="6" xfId="1" applyNumberFormat="1" applyFont="1" applyFill="1" applyBorder="1" applyAlignment="1" applyProtection="1">
      <alignment vertical="center" wrapText="1"/>
    </xf>
    <xf numFmtId="167" fontId="9" fillId="0" borderId="6" xfId="1" applyNumberFormat="1" applyFont="1" applyFill="1" applyBorder="1" applyAlignment="1" applyProtection="1">
      <alignment horizontal="center" vertical="center" wrapText="1"/>
    </xf>
    <xf numFmtId="168" fontId="7" fillId="0" borderId="6" xfId="0" applyNumberFormat="1" applyFont="1" applyFill="1" applyBorder="1" applyAlignment="1">
      <alignment vertical="center" wrapText="1"/>
    </xf>
    <xf numFmtId="168" fontId="9"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13" fillId="0" borderId="0" xfId="0" applyFont="1" applyFill="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168" fontId="12" fillId="0" borderId="11"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14" fontId="12" fillId="0" borderId="11" xfId="0" applyNumberFormat="1" applyFont="1" applyFill="1" applyBorder="1" applyAlignment="1">
      <alignment horizontal="center" vertical="center" wrapText="1"/>
    </xf>
    <xf numFmtId="167" fontId="12" fillId="0" borderId="11" xfId="1" applyNumberFormat="1" applyFont="1" applyFill="1" applyBorder="1" applyAlignment="1" applyProtection="1">
      <alignment horizontal="center" vertical="center" wrapText="1"/>
    </xf>
    <xf numFmtId="0" fontId="7"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168" fontId="8" fillId="0" borderId="4" xfId="0" applyNumberFormat="1" applyFont="1" applyFill="1" applyBorder="1" applyAlignment="1">
      <alignment vertical="center" wrapText="1"/>
    </xf>
    <xf numFmtId="0" fontId="7"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1" fillId="0" borderId="5" xfId="5"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68" fontId="11" fillId="0" borderId="6"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Alignment="1">
      <alignment vertical="center" wrapText="1"/>
    </xf>
    <xf numFmtId="49" fontId="14" fillId="0" borderId="6" xfId="2" quotePrefix="1" applyNumberFormat="1" applyFont="1" applyBorder="1" applyAlignment="1">
      <alignment vertical="center" wrapText="1"/>
    </xf>
    <xf numFmtId="0" fontId="14" fillId="0" borderId="6" xfId="0" applyFont="1" applyBorder="1" applyAlignment="1">
      <alignment vertical="center" wrapText="1"/>
    </xf>
    <xf numFmtId="14" fontId="12" fillId="3" borderId="11" xfId="0" applyNumberFormat="1" applyFont="1" applyFill="1" applyBorder="1" applyAlignment="1">
      <alignment horizontal="center" vertical="center" wrapText="1"/>
    </xf>
    <xf numFmtId="0" fontId="14" fillId="0" borderId="6" xfId="0" applyFont="1" applyBorder="1" applyAlignment="1">
      <alignment horizontal="center" vertical="center"/>
    </xf>
    <xf numFmtId="15" fontId="14" fillId="0" borderId="6" xfId="0" applyNumberFormat="1" applyFont="1" applyBorder="1" applyAlignment="1">
      <alignment horizontal="center" vertical="center"/>
    </xf>
    <xf numFmtId="0" fontId="14" fillId="0" borderId="6" xfId="0" applyFont="1" applyBorder="1" applyAlignment="1">
      <alignment horizontal="center" vertical="center" wrapText="1"/>
    </xf>
    <xf numFmtId="0" fontId="14" fillId="0" borderId="6" xfId="0" applyFont="1" applyBorder="1"/>
    <xf numFmtId="0" fontId="14" fillId="0" borderId="6" xfId="0" applyFont="1" applyBorder="1" applyAlignment="1">
      <alignment horizontal="left" vertical="center" wrapText="1"/>
    </xf>
    <xf numFmtId="0" fontId="9" fillId="0" borderId="6" xfId="0" applyFont="1" applyFill="1" applyBorder="1" applyAlignment="1">
      <alignment horizontal="center" vertical="center" wrapText="1"/>
    </xf>
    <xf numFmtId="165" fontId="9" fillId="0" borderId="6" xfId="0" applyNumberFormat="1" applyFont="1" applyFill="1" applyBorder="1" applyAlignment="1">
      <alignment horizontal="center" vertical="center" wrapText="1"/>
    </xf>
    <xf numFmtId="0" fontId="14" fillId="4" borderId="6" xfId="0" applyFont="1" applyFill="1" applyBorder="1" applyAlignment="1">
      <alignment vertical="center" wrapText="1"/>
    </xf>
    <xf numFmtId="168" fontId="11" fillId="4" borderId="6" xfId="0" applyNumberFormat="1" applyFont="1" applyFill="1" applyBorder="1" applyAlignment="1">
      <alignment horizontal="center" vertical="center" wrapText="1"/>
    </xf>
    <xf numFmtId="0" fontId="11" fillId="4" borderId="6" xfId="0" applyNumberFormat="1" applyFont="1" applyFill="1" applyBorder="1" applyAlignment="1">
      <alignment horizontal="center" vertical="center" wrapText="1"/>
    </xf>
    <xf numFmtId="1" fontId="11"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8" borderId="6" xfId="0" applyNumberFormat="1" applyFont="1" applyFill="1" applyBorder="1" applyAlignment="1">
      <alignment horizontal="center" vertical="center" wrapText="1"/>
    </xf>
    <xf numFmtId="1" fontId="11" fillId="8" borderId="6" xfId="0" applyNumberFormat="1" applyFont="1" applyFill="1" applyBorder="1" applyAlignment="1">
      <alignment horizontal="center" vertical="center" wrapText="1"/>
    </xf>
    <xf numFmtId="0" fontId="11" fillId="8" borderId="6" xfId="0" applyFont="1" applyFill="1" applyBorder="1" applyAlignment="1">
      <alignment horizontal="center" vertical="center" wrapText="1"/>
    </xf>
    <xf numFmtId="167" fontId="14" fillId="0" borderId="6" xfId="1" applyNumberFormat="1" applyFont="1" applyBorder="1" applyAlignment="1">
      <alignment vertical="center"/>
    </xf>
    <xf numFmtId="167" fontId="13" fillId="0" borderId="6" xfId="1" applyNumberFormat="1" applyFont="1" applyFill="1" applyBorder="1" applyAlignment="1" applyProtection="1">
      <alignment horizontal="right" vertical="center" wrapText="1"/>
    </xf>
    <xf numFmtId="0" fontId="14" fillId="4" borderId="6" xfId="0" applyFont="1" applyFill="1" applyBorder="1" applyAlignment="1">
      <alignment horizontal="left" vertical="center" wrapText="1"/>
    </xf>
    <xf numFmtId="0" fontId="14" fillId="4" borderId="6" xfId="0" applyFont="1" applyFill="1" applyBorder="1" applyAlignment="1">
      <alignment vertical="center"/>
    </xf>
    <xf numFmtId="0" fontId="14" fillId="4" borderId="6" xfId="0" applyFont="1" applyFill="1" applyBorder="1" applyAlignment="1">
      <alignment horizontal="center" vertical="center"/>
    </xf>
    <xf numFmtId="15" fontId="14" fillId="4" borderId="6" xfId="0" applyNumberFormat="1" applyFont="1" applyFill="1" applyBorder="1" applyAlignment="1">
      <alignment horizontal="center" vertical="center"/>
    </xf>
    <xf numFmtId="15" fontId="14" fillId="4" borderId="6" xfId="0" applyNumberFormat="1" applyFont="1" applyFill="1" applyBorder="1" applyAlignment="1">
      <alignment vertical="center"/>
    </xf>
    <xf numFmtId="167" fontId="14" fillId="4" borderId="6" xfId="1" applyNumberFormat="1" applyFont="1" applyFill="1" applyBorder="1" applyAlignment="1">
      <alignment vertical="center"/>
    </xf>
    <xf numFmtId="1" fontId="14" fillId="4" borderId="6" xfId="0" applyNumberFormat="1" applyFont="1" applyFill="1" applyBorder="1" applyAlignment="1">
      <alignment vertical="center"/>
    </xf>
    <xf numFmtId="0" fontId="14" fillId="0" borderId="6" xfId="0" applyFont="1" applyFill="1" applyBorder="1" applyAlignment="1">
      <alignment vertical="center" wrapText="1"/>
    </xf>
    <xf numFmtId="166" fontId="13" fillId="0" borderId="6" xfId="1" applyNumberFormat="1" applyFont="1" applyFill="1" applyBorder="1" applyAlignment="1" applyProtection="1">
      <alignment horizontal="center" vertical="center" wrapText="1"/>
    </xf>
    <xf numFmtId="0" fontId="12" fillId="0" borderId="22"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4" borderId="15" xfId="0" applyFont="1" applyFill="1" applyBorder="1" applyAlignment="1">
      <alignment horizontal="center" vertical="center"/>
    </xf>
    <xf numFmtId="0" fontId="13" fillId="6" borderId="1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15" xfId="0" applyFont="1" applyFill="1" applyBorder="1" applyAlignment="1">
      <alignment horizontal="center" vertical="center"/>
    </xf>
    <xf numFmtId="0" fontId="13" fillId="0" borderId="6" xfId="0" applyFont="1" applyFill="1" applyBorder="1" applyAlignment="1">
      <alignment vertical="center" wrapText="1"/>
    </xf>
    <xf numFmtId="0" fontId="11" fillId="0" borderId="6" xfId="0" quotePrefix="1" applyNumberFormat="1" applyFont="1" applyFill="1" applyBorder="1" applyAlignment="1">
      <alignment horizontal="center" vertical="center" wrapText="1"/>
    </xf>
    <xf numFmtId="49" fontId="13" fillId="8" borderId="6" xfId="2" quotePrefix="1" applyNumberFormat="1" applyFont="1" applyFill="1" applyBorder="1" applyAlignment="1">
      <alignment vertical="center" wrapText="1"/>
    </xf>
    <xf numFmtId="0" fontId="13" fillId="8" borderId="6" xfId="0" applyFont="1" applyFill="1" applyBorder="1" applyAlignment="1">
      <alignment horizontal="center" vertical="center"/>
    </xf>
    <xf numFmtId="0" fontId="13" fillId="8" borderId="6" xfId="0" applyFont="1" applyFill="1" applyBorder="1" applyAlignment="1">
      <alignment vertical="center" wrapText="1"/>
    </xf>
    <xf numFmtId="168" fontId="13" fillId="8" borderId="6" xfId="0" applyNumberFormat="1" applyFont="1" applyFill="1" applyBorder="1" applyAlignment="1">
      <alignment horizontal="center" vertical="center" wrapText="1"/>
    </xf>
    <xf numFmtId="15" fontId="13" fillId="8" borderId="6" xfId="0" applyNumberFormat="1" applyFont="1" applyFill="1" applyBorder="1" applyAlignment="1">
      <alignment horizontal="center" vertical="center"/>
    </xf>
    <xf numFmtId="168" fontId="9" fillId="8" borderId="6" xfId="0" applyNumberFormat="1" applyFont="1" applyFill="1" applyBorder="1" applyAlignment="1">
      <alignment horizontal="center" vertical="center" wrapText="1"/>
    </xf>
    <xf numFmtId="167" fontId="13" fillId="8" borderId="6" xfId="1" applyNumberFormat="1" applyFont="1" applyFill="1" applyBorder="1" applyAlignment="1" applyProtection="1">
      <alignment horizontal="right" vertical="center" wrapText="1"/>
    </xf>
    <xf numFmtId="167" fontId="9" fillId="8" borderId="6" xfId="1" applyNumberFormat="1" applyFont="1" applyFill="1" applyBorder="1" applyAlignment="1" applyProtection="1">
      <alignment horizontal="center" vertical="center" wrapText="1"/>
    </xf>
    <xf numFmtId="0" fontId="13" fillId="8" borderId="6" xfId="0" applyFont="1" applyFill="1" applyBorder="1" applyAlignment="1">
      <alignment horizontal="left" vertical="center" wrapText="1"/>
    </xf>
    <xf numFmtId="15" fontId="9" fillId="8"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6" xfId="0" applyNumberFormat="1" applyFont="1" applyFill="1" applyBorder="1" applyAlignment="1">
      <alignment vertical="center" wrapText="1"/>
    </xf>
    <xf numFmtId="0" fontId="13" fillId="0" borderId="0" xfId="0" quotePrefix="1" applyFont="1" applyFill="1" applyAlignment="1">
      <alignment vertical="center"/>
    </xf>
    <xf numFmtId="3" fontId="13" fillId="0" borderId="0" xfId="0" applyNumberFormat="1" applyFont="1" applyFill="1" applyAlignment="1">
      <alignment vertical="center" wrapText="1"/>
    </xf>
    <xf numFmtId="0" fontId="9" fillId="0" borderId="15" xfId="0" applyFont="1" applyFill="1" applyBorder="1" applyAlignment="1">
      <alignment horizontal="center" vertical="center" wrapText="1"/>
    </xf>
    <xf numFmtId="0" fontId="11" fillId="0" borderId="6" xfId="0" applyFont="1" applyBorder="1" applyAlignment="1">
      <alignment vertical="center"/>
    </xf>
    <xf numFmtId="3" fontId="14" fillId="4" borderId="6" xfId="0" applyNumberFormat="1" applyFont="1" applyFill="1" applyBorder="1" applyAlignment="1">
      <alignment vertical="center"/>
    </xf>
    <xf numFmtId="0" fontId="9" fillId="0" borderId="21" xfId="0" applyFont="1" applyFill="1" applyBorder="1" applyAlignment="1">
      <alignment horizontal="center" vertical="center" wrapText="1"/>
    </xf>
    <xf numFmtId="15" fontId="13" fillId="9" borderId="6" xfId="6" applyNumberFormat="1" applyFont="1" applyFill="1" applyBorder="1" applyAlignment="1">
      <alignment horizontal="center" vertical="center" wrapText="1"/>
    </xf>
    <xf numFmtId="0" fontId="13" fillId="9" borderId="6" xfId="0" applyNumberFormat="1" applyFont="1" applyFill="1" applyBorder="1" applyAlignment="1">
      <alignment horizontal="center" vertical="center" wrapText="1"/>
    </xf>
    <xf numFmtId="15" fontId="13" fillId="9" borderId="6" xfId="6" applyNumberFormat="1" applyFont="1" applyFill="1" applyBorder="1" applyAlignment="1">
      <alignment horizontal="left" vertical="center" wrapText="1"/>
    </xf>
    <xf numFmtId="15" fontId="14" fillId="9" borderId="6" xfId="6" applyNumberFormat="1" applyFont="1" applyFill="1" applyBorder="1" applyAlignment="1">
      <alignment horizontal="center" vertical="center" wrapText="1"/>
    </xf>
    <xf numFmtId="15" fontId="13" fillId="9" borderId="6" xfId="6" quotePrefix="1" applyNumberFormat="1" applyFont="1" applyFill="1" applyBorder="1" applyAlignment="1">
      <alignment horizontal="center" vertical="center" wrapText="1"/>
    </xf>
    <xf numFmtId="168" fontId="13" fillId="9" borderId="6" xfId="0" applyNumberFormat="1" applyFont="1" applyFill="1" applyBorder="1" applyAlignment="1">
      <alignment horizontal="center" vertical="center" wrapText="1"/>
    </xf>
    <xf numFmtId="14" fontId="13" fillId="9" borderId="6" xfId="0" applyNumberFormat="1" applyFont="1" applyFill="1" applyBorder="1" applyAlignment="1">
      <alignment horizontal="center" vertical="center" wrapText="1"/>
    </xf>
    <xf numFmtId="0" fontId="13" fillId="9" borderId="6" xfId="6" applyFont="1" applyFill="1" applyBorder="1" applyAlignment="1">
      <alignment horizontal="justify" vertical="center" wrapText="1"/>
    </xf>
    <xf numFmtId="168" fontId="13" fillId="9" borderId="6" xfId="6" quotePrefix="1" applyNumberFormat="1" applyFont="1" applyFill="1" applyBorder="1" applyAlignment="1">
      <alignment horizontal="center" vertical="center" wrapText="1"/>
    </xf>
    <xf numFmtId="166" fontId="13" fillId="9" borderId="6" xfId="1" applyNumberFormat="1" applyFont="1" applyFill="1" applyBorder="1" applyAlignment="1" applyProtection="1">
      <alignment horizontal="center" vertical="center" wrapText="1"/>
    </xf>
    <xf numFmtId="0" fontId="13" fillId="9" borderId="6" xfId="0" quotePrefix="1" applyNumberFormat="1" applyFont="1" applyFill="1" applyBorder="1" applyAlignment="1">
      <alignment horizontal="center" vertical="center" wrapText="1"/>
    </xf>
    <xf numFmtId="171" fontId="13" fillId="9" borderId="6" xfId="6" applyNumberFormat="1" applyFont="1" applyFill="1" applyBorder="1" applyAlignment="1">
      <alignment horizontal="justify" vertical="center" wrapText="1"/>
    </xf>
    <xf numFmtId="0" fontId="13" fillId="9" borderId="6" xfId="6" applyFont="1" applyFill="1" applyBorder="1" applyAlignment="1">
      <alignment horizontal="center" vertical="center" wrapText="1"/>
    </xf>
    <xf numFmtId="3" fontId="13" fillId="9" borderId="6" xfId="0" applyNumberFormat="1" applyFont="1" applyFill="1" applyBorder="1" applyAlignment="1">
      <alignment horizontal="center" vertical="center" wrapText="1"/>
    </xf>
    <xf numFmtId="0" fontId="13" fillId="9" borderId="6" xfId="0" applyFont="1" applyFill="1" applyBorder="1" applyAlignment="1">
      <alignment horizontal="center" vertical="center" wrapText="1"/>
    </xf>
    <xf numFmtId="3" fontId="13" fillId="9" borderId="9" xfId="0" applyNumberFormat="1" applyFont="1" applyFill="1" applyBorder="1" applyAlignment="1">
      <alignment horizontal="center" vertical="center" wrapText="1"/>
    </xf>
    <xf numFmtId="15" fontId="13" fillId="9" borderId="6" xfId="0" applyNumberFormat="1" applyFont="1" applyFill="1" applyBorder="1" applyAlignment="1">
      <alignment horizontal="center" vertical="center" wrapText="1"/>
    </xf>
    <xf numFmtId="0" fontId="13" fillId="9" borderId="15" xfId="0" applyFont="1" applyFill="1" applyBorder="1" applyAlignment="1">
      <alignment horizontal="center" vertical="center"/>
    </xf>
    <xf numFmtId="0" fontId="13" fillId="9" borderId="0" xfId="0" applyFont="1" applyFill="1" applyAlignment="1">
      <alignment vertical="center"/>
    </xf>
    <xf numFmtId="0" fontId="14" fillId="0" borderId="11" xfId="0" applyFont="1" applyBorder="1" applyAlignment="1">
      <alignment horizontal="left" vertical="center" wrapText="1"/>
    </xf>
    <xf numFmtId="0" fontId="13" fillId="7" borderId="6" xfId="0" applyNumberFormat="1" applyFont="1" applyFill="1" applyBorder="1" applyAlignment="1">
      <alignment vertical="center" wrapText="1"/>
    </xf>
    <xf numFmtId="164" fontId="13" fillId="7" borderId="6" xfId="0" applyNumberFormat="1" applyFont="1" applyFill="1" applyBorder="1" applyAlignment="1">
      <alignment vertical="center" wrapText="1"/>
    </xf>
    <xf numFmtId="3" fontId="13" fillId="7" borderId="6" xfId="0" applyNumberFormat="1" applyFont="1" applyFill="1" applyBorder="1" applyAlignment="1">
      <alignment horizontal="center" vertical="center" wrapText="1"/>
    </xf>
    <xf numFmtId="0" fontId="13" fillId="7" borderId="6" xfId="0" applyFont="1" applyFill="1" applyBorder="1" applyAlignment="1">
      <alignment vertical="center" wrapText="1"/>
    </xf>
    <xf numFmtId="0" fontId="13" fillId="10" borderId="6" xfId="0" applyNumberFormat="1" applyFont="1" applyFill="1" applyBorder="1" applyAlignment="1">
      <alignment horizontal="center" vertical="center" wrapText="1"/>
    </xf>
    <xf numFmtId="0" fontId="13" fillId="10" borderId="6" xfId="0" applyNumberFormat="1" applyFont="1" applyFill="1" applyBorder="1" applyAlignment="1">
      <alignment vertical="center" wrapText="1"/>
    </xf>
    <xf numFmtId="0" fontId="13" fillId="10" borderId="6" xfId="0" applyFont="1" applyFill="1" applyBorder="1" applyAlignment="1">
      <alignment horizontal="center" vertical="center" wrapText="1"/>
    </xf>
    <xf numFmtId="15" fontId="13" fillId="10" borderId="6" xfId="6" applyNumberFormat="1" applyFont="1" applyFill="1" applyBorder="1" applyAlignment="1">
      <alignment horizontal="left" vertical="center" wrapText="1"/>
    </xf>
    <xf numFmtId="168" fontId="13" fillId="10" borderId="6" xfId="0" applyNumberFormat="1" applyFont="1" applyFill="1" applyBorder="1" applyAlignment="1">
      <alignment horizontal="center" vertical="center" wrapText="1"/>
    </xf>
    <xf numFmtId="168" fontId="13" fillId="10" borderId="6" xfId="0" applyNumberFormat="1" applyFont="1" applyFill="1" applyBorder="1" applyAlignment="1">
      <alignment vertical="center" wrapText="1"/>
    </xf>
    <xf numFmtId="14" fontId="13" fillId="10" borderId="6" xfId="0" applyNumberFormat="1" applyFont="1" applyFill="1" applyBorder="1" applyAlignment="1">
      <alignment horizontal="center" vertical="center" wrapText="1"/>
    </xf>
    <xf numFmtId="164" fontId="13" fillId="10" borderId="6" xfId="0" applyNumberFormat="1" applyFont="1" applyFill="1" applyBorder="1" applyAlignment="1">
      <alignment vertical="center" wrapText="1"/>
    </xf>
    <xf numFmtId="171" fontId="13" fillId="10" borderId="6" xfId="6" applyNumberFormat="1" applyFont="1" applyFill="1" applyBorder="1" applyAlignment="1">
      <alignment horizontal="justify" vertical="center" wrapText="1"/>
    </xf>
    <xf numFmtId="0" fontId="13" fillId="10" borderId="6" xfId="6" applyFont="1" applyFill="1" applyBorder="1" applyAlignment="1">
      <alignment horizontal="center" vertical="center" wrapText="1"/>
    </xf>
    <xf numFmtId="3" fontId="13" fillId="10" borderId="6" xfId="0" applyNumberFormat="1" applyFont="1" applyFill="1" applyBorder="1" applyAlignment="1">
      <alignment horizontal="center" vertical="center" wrapText="1"/>
    </xf>
    <xf numFmtId="15" fontId="13" fillId="10" borderId="6" xfId="0" applyNumberFormat="1" applyFont="1" applyFill="1" applyBorder="1" applyAlignment="1">
      <alignment horizontal="center" vertical="center" wrapText="1"/>
    </xf>
    <xf numFmtId="0" fontId="13" fillId="10" borderId="6" xfId="0" applyFont="1" applyFill="1" applyBorder="1" applyAlignment="1">
      <alignment horizontal="center" vertical="center"/>
    </xf>
    <xf numFmtId="0" fontId="13" fillId="10" borderId="6" xfId="0" applyFont="1" applyFill="1" applyBorder="1" applyAlignment="1">
      <alignment vertical="center" wrapText="1"/>
    </xf>
    <xf numFmtId="0" fontId="14" fillId="3" borderId="11" xfId="0" applyFont="1" applyFill="1" applyBorder="1" applyAlignment="1">
      <alignment horizontal="center" vertical="center"/>
    </xf>
    <xf numFmtId="0" fontId="14" fillId="3" borderId="6" xfId="0" applyFont="1" applyFill="1" applyBorder="1" applyAlignment="1">
      <alignment vertical="center" wrapText="1"/>
    </xf>
    <xf numFmtId="168" fontId="13" fillId="3" borderId="6" xfId="0" applyNumberFormat="1" applyFont="1" applyFill="1" applyBorder="1" applyAlignment="1">
      <alignment horizontal="center" vertical="center" wrapText="1"/>
    </xf>
    <xf numFmtId="168" fontId="9" fillId="3" borderId="6" xfId="0" applyNumberFormat="1" applyFont="1" applyFill="1" applyBorder="1" applyAlignment="1">
      <alignment horizontal="center" vertical="center" wrapText="1"/>
    </xf>
    <xf numFmtId="0" fontId="14" fillId="3" borderId="6" xfId="0" applyFont="1" applyFill="1" applyBorder="1" applyAlignment="1">
      <alignment horizontal="center" vertical="center" wrapText="1"/>
    </xf>
    <xf numFmtId="0" fontId="11" fillId="3" borderId="6" xfId="0" applyNumberFormat="1" applyFont="1" applyFill="1" applyBorder="1" applyAlignment="1">
      <alignment horizontal="center" vertical="center" wrapText="1"/>
    </xf>
    <xf numFmtId="1" fontId="11" fillId="3" borderId="6" xfId="0" applyNumberFormat="1" applyFont="1" applyFill="1" applyBorder="1" applyAlignment="1">
      <alignment horizontal="center" vertical="center" wrapText="1"/>
    </xf>
    <xf numFmtId="167" fontId="13" fillId="3" borderId="11" xfId="1" applyNumberFormat="1" applyFont="1" applyFill="1" applyBorder="1" applyAlignment="1" applyProtection="1">
      <alignment horizontal="right" vertical="center" wrapText="1"/>
    </xf>
    <xf numFmtId="167" fontId="9" fillId="3" borderId="6" xfId="1" applyNumberFormat="1" applyFont="1" applyFill="1" applyBorder="1" applyAlignment="1" applyProtection="1">
      <alignment horizontal="center" vertical="center" wrapText="1"/>
    </xf>
    <xf numFmtId="0" fontId="11" fillId="3" borderId="11"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11" fillId="3" borderId="6" xfId="0" applyFont="1" applyFill="1" applyBorder="1" applyAlignment="1">
      <alignment horizontal="center" vertical="center" wrapText="1"/>
    </xf>
    <xf numFmtId="0" fontId="9" fillId="3" borderId="7" xfId="0" applyFont="1" applyFill="1" applyBorder="1" applyAlignment="1">
      <alignment vertical="center" wrapText="1"/>
    </xf>
    <xf numFmtId="167" fontId="13" fillId="0" borderId="6" xfId="1" applyNumberFormat="1" applyFont="1" applyFill="1" applyBorder="1" applyAlignment="1" applyProtection="1">
      <alignment horizontal="center" vertical="center" wrapText="1"/>
    </xf>
    <xf numFmtId="49" fontId="17" fillId="0" borderId="6" xfId="2" quotePrefix="1" applyNumberFormat="1" applyFont="1" applyBorder="1" applyAlignment="1">
      <alignment vertical="center" wrapText="1"/>
    </xf>
    <xf numFmtId="0" fontId="20" fillId="0" borderId="6" xfId="0" applyFont="1" applyBorder="1" applyAlignment="1">
      <alignment vertical="center"/>
    </xf>
    <xf numFmtId="15" fontId="9" fillId="3" borderId="6" xfId="0" applyNumberFormat="1" applyFont="1" applyFill="1" applyBorder="1" applyAlignment="1">
      <alignment horizontal="center" vertical="center" wrapText="1"/>
    </xf>
    <xf numFmtId="167" fontId="13" fillId="0" borderId="9" xfId="1" applyNumberFormat="1" applyFont="1" applyFill="1" applyBorder="1" applyAlignment="1" applyProtection="1">
      <alignment horizontal="center" vertical="center" wrapText="1"/>
    </xf>
    <xf numFmtId="0" fontId="13" fillId="0" borderId="0" xfId="0" quotePrefix="1" applyFont="1" applyFill="1" applyAlignment="1">
      <alignment vertical="center" wrapText="1"/>
    </xf>
    <xf numFmtId="0" fontId="14" fillId="0" borderId="0" xfId="0" applyFont="1"/>
    <xf numFmtId="0" fontId="13" fillId="0" borderId="7" xfId="0" applyFont="1" applyFill="1" applyBorder="1" applyAlignment="1">
      <alignment vertical="center" wrapText="1"/>
    </xf>
    <xf numFmtId="0" fontId="13" fillId="3" borderId="7" xfId="0" applyFont="1" applyFill="1" applyBorder="1" applyAlignment="1">
      <alignment vertical="center" wrapText="1"/>
    </xf>
    <xf numFmtId="49" fontId="14" fillId="5" borderId="6" xfId="2" quotePrefix="1" applyNumberFormat="1" applyFont="1" applyFill="1" applyBorder="1" applyAlignment="1">
      <alignment vertical="center" wrapText="1"/>
    </xf>
    <xf numFmtId="0" fontId="14" fillId="5" borderId="6" xfId="0" applyFont="1" applyFill="1" applyBorder="1" applyAlignment="1">
      <alignment horizontal="center" vertical="center"/>
    </xf>
    <xf numFmtId="0" fontId="14" fillId="5" borderId="6" xfId="0" applyFont="1" applyFill="1" applyBorder="1" applyAlignment="1">
      <alignment vertical="center" wrapText="1"/>
    </xf>
    <xf numFmtId="168" fontId="9" fillId="5" borderId="6" xfId="0" applyNumberFormat="1" applyFont="1" applyFill="1" applyBorder="1" applyAlignment="1">
      <alignment horizontal="center" vertical="center" wrapText="1"/>
    </xf>
    <xf numFmtId="0" fontId="14" fillId="5" borderId="6" xfId="0" applyFont="1" applyFill="1" applyBorder="1" applyAlignment="1">
      <alignment horizontal="center" vertical="center" wrapText="1"/>
    </xf>
    <xf numFmtId="0" fontId="11" fillId="5" borderId="6" xfId="0" applyNumberFormat="1" applyFont="1" applyFill="1" applyBorder="1" applyAlignment="1">
      <alignment horizontal="center" vertical="center" wrapText="1"/>
    </xf>
    <xf numFmtId="1" fontId="11" fillId="5" borderId="6" xfId="0" applyNumberFormat="1" applyFont="1" applyFill="1" applyBorder="1" applyAlignment="1">
      <alignment horizontal="center" vertical="center" wrapText="1"/>
    </xf>
    <xf numFmtId="167" fontId="13" fillId="5" borderId="6" xfId="1" applyNumberFormat="1" applyFont="1" applyFill="1" applyBorder="1" applyAlignment="1" applyProtection="1">
      <alignment horizontal="right" vertical="center" wrapText="1"/>
    </xf>
    <xf numFmtId="167" fontId="9" fillId="5" borderId="6" xfId="1" applyNumberFormat="1" applyFont="1" applyFill="1" applyBorder="1" applyAlignment="1" applyProtection="1">
      <alignment horizontal="center" vertical="center" wrapText="1"/>
    </xf>
    <xf numFmtId="0" fontId="11" fillId="5" borderId="6" xfId="0" applyFont="1" applyFill="1" applyBorder="1" applyAlignment="1">
      <alignment horizontal="center" vertical="center" wrapText="1"/>
    </xf>
    <xf numFmtId="0" fontId="14" fillId="5" borderId="6" xfId="0" applyFont="1" applyFill="1" applyBorder="1" applyAlignment="1">
      <alignment horizontal="left" vertical="center" wrapText="1"/>
    </xf>
    <xf numFmtId="49" fontId="14" fillId="5" borderId="11" xfId="2" quotePrefix="1" applyNumberFormat="1" applyFont="1" applyFill="1" applyBorder="1" applyAlignment="1">
      <alignment vertical="center" wrapText="1"/>
    </xf>
    <xf numFmtId="0" fontId="14" fillId="5" borderId="11" xfId="0" applyFont="1" applyFill="1" applyBorder="1" applyAlignment="1">
      <alignment horizontal="center" vertical="center"/>
    </xf>
    <xf numFmtId="0" fontId="14" fillId="5" borderId="11" xfId="0" applyFont="1" applyFill="1" applyBorder="1" applyAlignment="1">
      <alignment vertical="center" wrapText="1"/>
    </xf>
    <xf numFmtId="168" fontId="13" fillId="5" borderId="11" xfId="0" applyNumberFormat="1" applyFont="1" applyFill="1" applyBorder="1" applyAlignment="1">
      <alignment horizontal="center" vertical="center" wrapText="1"/>
    </xf>
    <xf numFmtId="168" fontId="9" fillId="5" borderId="11" xfId="0" applyNumberFormat="1" applyFont="1" applyFill="1" applyBorder="1" applyAlignment="1">
      <alignment horizontal="center" vertical="center" wrapText="1"/>
    </xf>
    <xf numFmtId="0" fontId="11" fillId="5" borderId="11" xfId="0" applyNumberFormat="1" applyFont="1" applyFill="1" applyBorder="1" applyAlignment="1">
      <alignment horizontal="center" vertical="center" wrapText="1"/>
    </xf>
    <xf numFmtId="1" fontId="11" fillId="5" borderId="11" xfId="0" applyNumberFormat="1" applyFont="1" applyFill="1" applyBorder="1" applyAlignment="1">
      <alignment horizontal="center" vertical="center" wrapText="1"/>
    </xf>
    <xf numFmtId="167" fontId="13" fillId="5" borderId="11" xfId="1" applyNumberFormat="1" applyFont="1" applyFill="1" applyBorder="1" applyAlignment="1" applyProtection="1">
      <alignment horizontal="right" vertical="center" wrapText="1"/>
    </xf>
    <xf numFmtId="167" fontId="9" fillId="5" borderId="11" xfId="1" applyNumberFormat="1" applyFont="1" applyFill="1" applyBorder="1" applyAlignment="1" applyProtection="1">
      <alignment horizontal="center" vertical="center" wrapText="1"/>
    </xf>
    <xf numFmtId="0" fontId="11" fillId="5" borderId="11" xfId="0" applyFont="1" applyFill="1" applyBorder="1" applyAlignment="1">
      <alignment horizontal="center" vertical="center" wrapText="1"/>
    </xf>
    <xf numFmtId="49" fontId="14" fillId="3" borderId="11" xfId="2" quotePrefix="1" applyNumberFormat="1" applyFont="1" applyFill="1" applyBorder="1" applyAlignment="1">
      <alignment vertical="center" wrapText="1"/>
    </xf>
    <xf numFmtId="0" fontId="13" fillId="9" borderId="6" xfId="0" applyFont="1" applyFill="1" applyBorder="1" applyAlignment="1">
      <alignment vertical="center" wrapText="1"/>
    </xf>
    <xf numFmtId="0" fontId="13" fillId="8" borderId="6" xfId="0" applyFont="1" applyFill="1" applyBorder="1" applyAlignment="1">
      <alignment horizontal="center" vertical="center" wrapText="1"/>
    </xf>
    <xf numFmtId="0" fontId="12" fillId="0" borderId="6" xfId="0" applyFont="1" applyFill="1" applyBorder="1" applyAlignment="1">
      <alignment vertical="center" wrapText="1"/>
    </xf>
    <xf numFmtId="0" fontId="13" fillId="5" borderId="6" xfId="0" applyFont="1" applyFill="1" applyBorder="1" applyAlignment="1">
      <alignment vertical="center" wrapText="1"/>
    </xf>
    <xf numFmtId="0" fontId="13" fillId="5" borderId="11" xfId="0" applyFont="1" applyFill="1" applyBorder="1" applyAlignment="1">
      <alignment vertical="center" wrapText="1"/>
    </xf>
    <xf numFmtId="167" fontId="13" fillId="0" borderId="6" xfId="1" applyNumberFormat="1" applyFont="1" applyFill="1" applyBorder="1" applyAlignment="1" applyProtection="1">
      <alignment horizontal="center" vertical="center" wrapText="1"/>
    </xf>
    <xf numFmtId="169" fontId="13" fillId="0" borderId="6"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wrapText="1"/>
    </xf>
    <xf numFmtId="49" fontId="17" fillId="3" borderId="6" xfId="2" quotePrefix="1" applyNumberFormat="1" applyFont="1" applyFill="1" applyBorder="1" applyAlignment="1">
      <alignment vertical="center" wrapText="1"/>
    </xf>
    <xf numFmtId="0" fontId="21" fillId="3" borderId="0" xfId="0" applyFont="1" applyFill="1" applyAlignment="1">
      <alignment vertical="center"/>
    </xf>
    <xf numFmtId="167" fontId="13" fillId="0" borderId="9" xfId="1" applyNumberFormat="1" applyFont="1" applyFill="1" applyBorder="1" applyAlignment="1" applyProtection="1">
      <alignment horizontal="center" vertical="center" wrapText="1"/>
    </xf>
    <xf numFmtId="0" fontId="9" fillId="0" borderId="7" xfId="0" applyFont="1" applyFill="1" applyBorder="1" applyAlignment="1">
      <alignment vertical="center" wrapText="1"/>
    </xf>
    <xf numFmtId="168" fontId="13" fillId="0" borderId="6" xfId="0" applyNumberFormat="1" applyFont="1" applyFill="1" applyBorder="1" applyAlignment="1">
      <alignment horizontal="center" vertical="center" wrapText="1"/>
    </xf>
    <xf numFmtId="167" fontId="9" fillId="0" borderId="6" xfId="1" applyNumberFormat="1" applyFont="1" applyFill="1" applyBorder="1" applyAlignment="1" applyProtection="1">
      <alignment horizontal="center" vertical="center" wrapText="1"/>
    </xf>
    <xf numFmtId="168" fontId="9" fillId="0" borderId="6" xfId="0" applyNumberFormat="1" applyFont="1" applyFill="1" applyBorder="1" applyAlignment="1">
      <alignment horizontal="center" vertical="center" wrapText="1"/>
    </xf>
    <xf numFmtId="0" fontId="11" fillId="0" borderId="5" xfId="5"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0" fontId="9" fillId="0" borderId="6" xfId="0" applyFont="1" applyFill="1" applyBorder="1" applyAlignment="1">
      <alignment horizontal="center" vertical="center" wrapText="1"/>
    </xf>
    <xf numFmtId="0" fontId="13" fillId="0" borderId="7" xfId="0" applyFont="1" applyFill="1" applyBorder="1" applyAlignment="1">
      <alignment vertical="center" wrapText="1"/>
    </xf>
    <xf numFmtId="0" fontId="21" fillId="3" borderId="6" xfId="0" applyFont="1" applyFill="1" applyBorder="1" applyAlignment="1">
      <alignment vertical="center"/>
    </xf>
    <xf numFmtId="0" fontId="0" fillId="0" borderId="0" xfId="0" pivotButton="1"/>
    <xf numFmtId="0" fontId="0" fillId="0" borderId="0" xfId="0" applyAlignment="1">
      <alignment horizontal="left"/>
    </xf>
    <xf numFmtId="0" fontId="0" fillId="0" borderId="0" xfId="0" applyNumberFormat="1"/>
    <xf numFmtId="171" fontId="13" fillId="0" borderId="6" xfId="0" applyNumberFormat="1" applyFont="1" applyFill="1" applyBorder="1" applyAlignment="1">
      <alignment horizontal="center" vertical="center" wrapText="1"/>
    </xf>
    <xf numFmtId="0" fontId="0" fillId="0" borderId="0" xfId="0" applyAlignment="1">
      <alignment horizontal="center" wrapText="1"/>
    </xf>
    <xf numFmtId="0" fontId="7" fillId="2" borderId="12" xfId="0" applyFont="1" applyFill="1" applyBorder="1" applyAlignment="1">
      <alignment horizontal="left" vertical="center"/>
    </xf>
    <xf numFmtId="0" fontId="7" fillId="2" borderId="10"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167" fontId="13" fillId="0" borderId="6" xfId="1" applyNumberFormat="1" applyFont="1" applyFill="1" applyBorder="1" applyAlignment="1" applyProtection="1">
      <alignment horizontal="center" vertical="center" wrapText="1"/>
    </xf>
    <xf numFmtId="167" fontId="13" fillId="0" borderId="11" xfId="1" applyNumberFormat="1" applyFont="1" applyFill="1" applyBorder="1" applyAlignment="1" applyProtection="1">
      <alignment horizontal="center" vertical="center" wrapText="1"/>
    </xf>
    <xf numFmtId="167" fontId="13" fillId="0" borderId="9" xfId="1" applyNumberFormat="1" applyFont="1" applyFill="1" applyBorder="1" applyAlignment="1" applyProtection="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wrapText="1"/>
    </xf>
    <xf numFmtId="0" fontId="0" fillId="0" borderId="6" xfId="0" applyBorder="1" applyAlignment="1">
      <alignment horizontal="center" vertical="center" wrapText="1"/>
    </xf>
    <xf numFmtId="0" fontId="0" fillId="0" borderId="6" xfId="0" applyBorder="1"/>
    <xf numFmtId="3" fontId="0" fillId="0" borderId="6" xfId="0" applyNumberFormat="1" applyBorder="1"/>
    <xf numFmtId="0" fontId="0" fillId="0" borderId="6" xfId="0" applyBorder="1" applyAlignment="1">
      <alignment horizontal="center"/>
    </xf>
    <xf numFmtId="167" fontId="0" fillId="0" borderId="6" xfId="1" applyNumberFormat="1" applyFont="1" applyBorder="1"/>
    <xf numFmtId="167" fontId="0" fillId="0" borderId="6" xfId="0" applyNumberFormat="1" applyBorder="1"/>
    <xf numFmtId="0" fontId="22" fillId="0" borderId="6" xfId="0" applyFont="1" applyBorder="1"/>
    <xf numFmtId="3" fontId="22" fillId="0" borderId="6" xfId="0" applyNumberFormat="1" applyFont="1" applyBorder="1"/>
    <xf numFmtId="167" fontId="22" fillId="0" borderId="6" xfId="1" applyNumberFormat="1" applyFont="1" applyBorder="1"/>
  </cellXfs>
  <cellStyles count="18">
    <cellStyle name="Comma" xfId="1" builtinId="3"/>
    <cellStyle name="Comma 2" xfId="3"/>
    <cellStyle name="Comma 2 2" xfId="9"/>
    <cellStyle name="Comma 2 2 2" xfId="15"/>
    <cellStyle name="Comma 2 3" xfId="12"/>
    <cellStyle name="Comma 3" xfId="4"/>
    <cellStyle name="Hyperlink" xfId="8" builtinId="8"/>
    <cellStyle name="Normal" xfId="0" builtinId="0"/>
    <cellStyle name="Normal 2" xfId="6"/>
    <cellStyle name="Normal 2 2" xfId="10"/>
    <cellStyle name="Normal 2 2 2" xfId="16"/>
    <cellStyle name="Normal 2 3" xfId="7"/>
    <cellStyle name="Normal 2 3 2" xfId="11"/>
    <cellStyle name="Normal 2 3 2 2" xfId="17"/>
    <cellStyle name="Normal 2 3 3" xfId="14"/>
    <cellStyle name="Normal 2 4" xfId="13"/>
    <cellStyle name="Normal 4" xfId="2"/>
    <cellStyle name="Normal_Pending Files" xfId="5"/>
  </cellStyles>
  <dxfs count="36">
    <dxf>
      <fill>
        <patternFill>
          <bgColor rgb="FF66FF33"/>
        </patternFill>
      </fill>
    </dxf>
    <dxf>
      <fill>
        <patternFill patternType="solid">
          <fgColor auto="1"/>
          <bgColor rgb="FF9999FF"/>
        </patternFill>
      </fill>
    </dxf>
    <dxf>
      <fill>
        <patternFill>
          <bgColor rgb="FFFF7C8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66FF33"/>
        </patternFill>
      </fill>
    </dxf>
    <dxf>
      <fill>
        <patternFill patternType="solid">
          <fgColor auto="1"/>
          <bgColor rgb="FF9999FF"/>
        </patternFill>
      </fill>
    </dxf>
    <dxf>
      <fill>
        <patternFill>
          <bgColor rgb="FFFF7C8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66FF33"/>
        </patternFill>
      </fill>
    </dxf>
    <dxf>
      <fill>
        <patternFill patternType="solid">
          <fgColor auto="1"/>
          <bgColor rgb="FF9999FF"/>
        </patternFill>
      </fill>
    </dxf>
    <dxf>
      <fill>
        <patternFill>
          <bgColor rgb="FFFF7C8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66FF33"/>
        </patternFill>
      </fill>
    </dxf>
    <dxf>
      <fill>
        <patternFill patternType="solid">
          <fgColor auto="1"/>
          <bgColor rgb="FF9999FF"/>
        </patternFill>
      </fill>
    </dxf>
    <dxf>
      <fill>
        <patternFill>
          <bgColor rgb="FFFF7C8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66FF33"/>
        </patternFill>
      </fill>
    </dxf>
    <dxf>
      <fill>
        <patternFill patternType="solid">
          <fgColor auto="1"/>
          <bgColor rgb="FF9999FF"/>
        </patternFill>
      </fill>
    </dxf>
    <dxf>
      <fill>
        <patternFill>
          <bgColor rgb="FFFF7C8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66FF33"/>
        </patternFill>
      </fill>
    </dxf>
    <dxf>
      <fill>
        <patternFill patternType="solid">
          <fgColor auto="1"/>
          <bgColor rgb="FF9999FF"/>
        </patternFill>
      </fill>
    </dxf>
    <dxf>
      <fill>
        <patternFill>
          <bgColor rgb="FFFF7C8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ED2BDF"/>
      <color rgb="FFFFFFCC"/>
      <color rgb="FFFF7C80"/>
      <color rgb="FF66FF33"/>
      <color rgb="FF9999FF"/>
      <color rgb="FFDF17D5"/>
      <color rgb="FF4AF70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IENT%20BACKUP/BALMER%20LAWRIE/BalmerLawrie/Balmer%20Lawrie%20Claim%20MIS_1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ine"/>
      <sheetName val="Sheet1"/>
      <sheetName val="Others"/>
      <sheetName val="Sheet2"/>
      <sheetName val="Sheet3"/>
    </sheet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 Santanu" refreshedDate="44074.942922800925" createdVersion="6" refreshedVersion="6" minRefreshableVersion="3" recordCount="33">
  <cacheSource type="worksheet">
    <worksheetSource ref="B2:W35" sheet="Marine"/>
  </cacheSource>
  <cacheFields count="22">
    <cacheField name="Policy No." numFmtId="0">
      <sharedItems count="4">
        <s v="5007002117P110203414"/>
        <s v="5007002118P112897169"/>
        <s v="5007002119P110425092"/>
        <s v="5007002119P110425092 " u="1"/>
      </sharedItems>
    </cacheField>
    <cacheField name="Claim No." numFmtId="0">
      <sharedItems containsNonDate="0" containsString="0" containsBlank="1"/>
    </cacheField>
    <cacheField name="Damaged Item" numFmtId="0">
      <sharedItems/>
    </cacheField>
    <cacheField name="Invoice No." numFmtId="0">
      <sharedItems containsBlank="1"/>
    </cacheField>
    <cacheField name="Invoice Date" numFmtId="0">
      <sharedItems containsNonDate="0" containsDate="1" containsString="0" containsBlank="1" minDate="2017-11-06T00:00:00" maxDate="2020-06-18T00:00:00"/>
    </cacheField>
    <cacheField name="BL / Gr. No." numFmtId="0">
      <sharedItems containsMixedTypes="1" containsNumber="1" containsInteger="1" minValue="23613" maxValue="8297009086"/>
    </cacheField>
    <cacheField name="Gr. Dated " numFmtId="0">
      <sharedItems containsSemiMixedTypes="0" containsNonDate="0" containsDate="1" containsString="0" minDate="2017-11-06T00:00:00" maxDate="2020-07-15T00:00:00"/>
    </cacheField>
    <cacheField name="Date of loss" numFmtId="0">
      <sharedItems containsNonDate="0" containsDate="1" containsString="0" containsBlank="1" minDate="2017-11-07T00:00:00" maxDate="2020-07-21T00:00:00"/>
    </cacheField>
    <cacheField name="Date of Intimation" numFmtId="0">
      <sharedItems containsSemiMixedTypes="0" containsNonDate="0" containsDate="1" containsString="0" minDate="2017-11-07T00:00:00" maxDate="2020-07-22T00:00:00"/>
    </cacheField>
    <cacheField name="Dispatched from" numFmtId="0">
      <sharedItems/>
    </cacheField>
    <cacheField name="Dispatched to " numFmtId="0">
      <sharedItems/>
    </cacheField>
    <cacheField name="Transporter's Name" numFmtId="0">
      <sharedItems containsBlank="1"/>
    </cacheField>
    <cacheField name="Surveyor's Name" numFmtId="0">
      <sharedItems containsBlank="1"/>
    </cacheField>
    <cacheField name="Contact No." numFmtId="0">
      <sharedItems containsBlank="1" containsMixedTypes="1" containsNumber="1" containsInteger="1" minValue="97369" maxValue="98311308798"/>
    </cacheField>
    <cacheField name="Date of Survey" numFmtId="168">
      <sharedItems containsNonDate="0" containsDate="1" containsString="0" containsBlank="1" minDate="2017-11-11T00:00:00" maxDate="2019-04-20T00:00:00"/>
    </cacheField>
    <cacheField name="Approx. Lost" numFmtId="0">
      <sharedItems containsSemiMixedTypes="0" containsString="0" containsNumber="1" minValue="0" maxValue="1186096"/>
    </cacheField>
    <cacheField name="Documents Pending " numFmtId="0">
      <sharedItems/>
    </cacheField>
    <cacheField name="Settled Amount" numFmtId="0">
      <sharedItems containsString="0" containsBlank="1" containsNumber="1" minValue="3704" maxValue="852888"/>
    </cacheField>
    <cacheField name="Pending at" numFmtId="0">
      <sharedItems containsBlank="1"/>
    </cacheField>
    <cacheField name="Ageing" numFmtId="0">
      <sharedItems containsSemiMixedTypes="0" containsString="0" containsNumber="1" containsInteger="1" minValue="9" maxValue="1028"/>
    </cacheField>
    <cacheField name="Remarks" numFmtId="0">
      <sharedItems/>
    </cacheField>
    <cacheField name="Status" numFmtId="0">
      <sharedItems count="3">
        <s v="Settled"/>
        <s v="Closed"/>
        <s v="Ope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
  <r>
    <x v="0"/>
    <m/>
    <s v="BALMEROL OLITEC LL EP-2, BALMEROL  LIPREX EP 2, BALMEROL  SC HT(T), BALMEROL  PYROLUBE; "/>
    <s v="WB2011901579 &amp; WB2011901585"/>
    <d v="2017-11-06T00:00:00"/>
    <s v="E079160"/>
    <d v="2017-11-06T00:00:00"/>
    <d v="2017-11-07T00:00:00"/>
    <d v="2017-11-07T00:00:00"/>
    <s v="Kolkata"/>
    <s v="TATA "/>
    <s v="ROADWAYS INDIA LTD"/>
    <s v="SATYA SARKAR"/>
    <n v="7583838341"/>
    <d v="2017-11-11T00:00:00"/>
    <n v="1186096"/>
    <s v="1. Letter of Subrogation (Declaration cum Undertaking) on the requisite stamp paper."/>
    <n v="214369.2"/>
    <s v="UIIC // LCB"/>
    <n v="1028"/>
    <s v="Settled (Non Standard Basis )"/>
    <x v="0"/>
  </r>
  <r>
    <x v="0"/>
    <m/>
    <s v="Excel Turbo CH4 15W40 15ltr. 5 Pails (leakage) and Race 4T 10X0.9ltr. 1 cartoon (leakage)"/>
    <s v="DH2012604460"/>
    <d v="2018-02-16T00:00:00"/>
    <n v="23613"/>
    <d v="2018-02-16T00:00:00"/>
    <d v="2018-02-21T00:00:00"/>
    <d v="2018-02-22T00:00:00"/>
    <s v="Kolkata"/>
    <s v="Gogaon Road, Raipur"/>
    <s v="Inland World Logistics (P) Ltd."/>
    <s v="PROCLAIM"/>
    <m/>
    <m/>
    <n v="0"/>
    <s v="None"/>
    <m/>
    <s v="NA"/>
    <n v="9"/>
    <s v="Withdrawn"/>
    <x v="1"/>
  </r>
  <r>
    <x v="0"/>
    <m/>
    <s v="PROTOTRANS DEXIII 210LTR- 1BRL -INR 30888; PROTOMAC SP EL 210LTR- 1BRL -INR  15748"/>
    <s v="WB2011902892; WB2011902896"/>
    <d v="2018-02-16T00:00:00"/>
    <s v="E079757"/>
    <d v="2018-02-16T00:00:00"/>
    <d v="2018-02-21T00:00:00"/>
    <d v="2018-02-26T00:00:00"/>
    <s v="Kolkata"/>
    <s v="VADODARA, GUJARAT"/>
    <s v="ROADWAYS INDIA LTD"/>
    <s v="Mohit Soni"/>
    <n v="97369"/>
    <d v="2018-03-01T00:00:00"/>
    <n v="51299.6"/>
    <s v="None"/>
    <m/>
    <s v="NA"/>
    <n v="23"/>
    <s v="No Claim"/>
    <x v="1"/>
  </r>
  <r>
    <x v="0"/>
    <m/>
    <s v="BALMEROL BALMOCUT SS PREMIUM   (1X50)– 1 JAR."/>
    <s v="WB2011903040"/>
    <d v="2018-02-24T00:00:00"/>
    <n v="8297009086"/>
    <d v="2018-02-24T00:00:00"/>
    <d v="2018-03-06T00:00:00"/>
    <d v="2018-03-06T00:00:00"/>
    <s v="Kolkata"/>
    <s v="Rishab Traders - Ghaziabad "/>
    <s v="Inland World Logistics (P) Ltd."/>
    <s v="Ashish Singhal "/>
    <n v="9811308798"/>
    <d v="2018-03-14T00:00:00"/>
    <n v="9048"/>
    <s v="All"/>
    <m/>
    <s v="BALMER LAWRIE"/>
    <n v="909"/>
    <s v="Closed due to non submission of doc"/>
    <x v="1"/>
  </r>
  <r>
    <x v="0"/>
    <m/>
    <s v="BALMEROL ECOMATE GEO 15W40   (1X50) – 1 JAR."/>
    <s v="WB2011903282"/>
    <d v="2018-03-14T00:00:00"/>
    <n v="96338"/>
    <d v="2018-03-14T00:00:00"/>
    <d v="2018-03-19T00:00:00"/>
    <d v="2018-03-24T00:00:00"/>
    <s v="Kolkata"/>
    <s v="Rishab Traders - Ghaziabad "/>
    <s v="ATO (I) LTD."/>
    <s v="Ashish Singhal "/>
    <n v="9811308798"/>
    <d v="2018-03-29T00:00:00"/>
    <n v="6365"/>
    <s v="DV SUBMITTED"/>
    <n v="3704"/>
    <s v="UIIC // LCB"/>
    <n v="891"/>
    <s v="Settled"/>
    <x v="0"/>
  </r>
  <r>
    <x v="0"/>
    <m/>
    <s v="BALMEROL LIPLEX T2   (1X18) – 3 PAILS."/>
    <s v="WB182011900065"/>
    <d v="2018-04-11T00:00:00"/>
    <s v="A-829005178  "/>
    <d v="2018-04-11T00:00:00"/>
    <d v="2018-04-16T00:00:00"/>
    <d v="2018-04-17T00:00:00"/>
    <s v="Kolkata"/>
    <s v="Rishab Traders - Ghaziabad "/>
    <s v="Inland World Logistics (P) Ltd."/>
    <s v="Ashish Singhal "/>
    <n v="9811308798"/>
    <d v="2018-04-20T00:00:00"/>
    <n v="9600"/>
    <s v="All"/>
    <m/>
    <s v="BALMER LAWRIE"/>
    <n v="867"/>
    <s v="Closed due to non submission of doc"/>
    <x v="1"/>
  </r>
  <r>
    <x v="0"/>
    <m/>
    <s v="BALMEROL- Grease and Lubricants; Total Weight -14452 KGS"/>
    <s v="WB182011900046 "/>
    <d v="2018-04-09T00:00:00"/>
    <n v="79787"/>
    <d v="2018-04-09T00:00:00"/>
    <d v="2018-04-17T00:00:00"/>
    <d v="2018-04-18T00:00:00"/>
    <s v="Kolkata"/>
    <s v=" Manali, Chenani"/>
    <s v="ROADWAYS INDIA LTD"/>
    <s v="Proclaim Insurance Surveyors and Loss Assessors Pvt. Ltd."/>
    <m/>
    <d v="2019-04-19T00:00:00"/>
    <n v="46005"/>
    <s v="NA"/>
    <n v="33768"/>
    <s v="UIIC // LCB"/>
    <n v="866"/>
    <s v="Settled"/>
    <x v="0"/>
  </r>
  <r>
    <x v="0"/>
    <m/>
    <s v="CC SM HT 18KG           -1BKT//ROPELUBE1000 18KG -6BKT"/>
    <s v="WB182011900046 "/>
    <d v="2018-04-23T00:00:00"/>
    <s v="KLK/32D/026"/>
    <d v="2018-04-23T00:00:00"/>
    <d v="2018-04-30T00:00:00"/>
    <d v="2018-05-02T00:00:00"/>
    <s v="Kolkata"/>
    <s v="VADODARA, GUJARAT"/>
    <s v="DARCL LOGISTICS"/>
    <s v="Sumit Kahar "/>
    <n v="9727754862"/>
    <d v="2018-05-07T00:00:00"/>
    <n v="24998"/>
    <s v="All"/>
    <n v="14947"/>
    <s v="UIIC // LCB"/>
    <n v="852"/>
    <s v="Settled"/>
    <x v="0"/>
  </r>
  <r>
    <x v="0"/>
    <m/>
    <s v="BALMEROL TC Z 50 (1X25) – 01 PAIL"/>
    <s v="WB182011900178"/>
    <d v="2018-04-20T00:00:00"/>
    <s v="E079794"/>
    <d v="2018-04-20T00:00:00"/>
    <d v="2018-05-04T00:00:00"/>
    <d v="2018-05-07T00:00:00"/>
    <s v="Kolkata"/>
    <s v="Rishab Traders - Ghaziabad "/>
    <s v="ROADWAYS INDIA LTD"/>
    <s v="Ashish Singhal "/>
    <n v="9811308798"/>
    <d v="2018-05-07T00:00:00"/>
    <n v="3800"/>
    <s v="All"/>
    <m/>
    <s v="BALMER LAWRIE"/>
    <n v="847"/>
    <s v="Within Excess"/>
    <x v="1"/>
  </r>
  <r>
    <x v="0"/>
    <m/>
    <s v="BALMEROL LICOM-2   (1X18 )– 2 PAILS."/>
    <s v="WB182011900669"/>
    <d v="2018-05-29T00:00:00"/>
    <s v="425454"/>
    <d v="2018-05-29T00:00:00"/>
    <d v="2018-06-05T00:00:00"/>
    <d v="2018-06-05T00:00:00"/>
    <s v="Kolkata"/>
    <s v="Rishab Traders - Ghaziabad "/>
    <m/>
    <s v="Ashish Singhal "/>
    <n v="9811308798"/>
    <d v="2018-06-06T00:00:00"/>
    <n v="5942"/>
    <s v="NA"/>
    <m/>
    <s v="UIIC // LCB"/>
    <n v="818"/>
    <s v="Within Excess"/>
    <x v="1"/>
  </r>
  <r>
    <x v="0"/>
    <m/>
    <s v="BALMEROL LICOM-2   (1X18 ) – 2 PAILS."/>
    <s v="WB182011900657, WB182011900654, WB182011900661, WB182011900662, WB182011900663, WB182011900664, WB182011900665, WB182011900666 &amp; WB182011900667"/>
    <d v="2018-05-29T00:00:00"/>
    <s v="425455"/>
    <d v="2018-05-29T00:00:00"/>
    <d v="2018-06-06T00:00:00"/>
    <d v="2018-06-11T00:00:00"/>
    <s v="Kolkata"/>
    <s v=" Manali, Chenani"/>
    <s v="RCI LOGISTICS PVT LTD"/>
    <m/>
    <m/>
    <m/>
    <n v="2186"/>
    <s v="All"/>
    <m/>
    <s v="NA"/>
    <n v="812"/>
    <s v="Within Excess"/>
    <x v="1"/>
  </r>
  <r>
    <x v="0"/>
    <m/>
    <s v="Lubricants &amp; Grease"/>
    <s v="WB182011900970, WB182011900971, WB182011900972, WB182011900983"/>
    <d v="2018-06-26T00:00:00"/>
    <s v="KLK/32D/193"/>
    <d v="2018-06-26T00:00:00"/>
    <d v="2018-06-28T00:00:00"/>
    <d v="2018-06-28T00:00:00"/>
    <s v="Kolkata"/>
    <s v="Vadadora"/>
    <s v="DARCL LOGISTICS"/>
    <s v="Mr. B S Chawla "/>
    <s v="+919810108428"/>
    <m/>
    <n v="852888"/>
    <s v="All"/>
    <n v="852888"/>
    <s v="UIIC // LCB"/>
    <n v="795"/>
    <s v="Claim Under Discussion with respect to final liability"/>
    <x v="2"/>
  </r>
  <r>
    <x v="0"/>
    <m/>
    <s v="Lubricants &amp; Grease"/>
    <s v="WB2011901004"/>
    <d v="2018-06-27T00:00:00"/>
    <s v="KLK32-O-0097"/>
    <d v="2018-06-27T00:00:00"/>
    <d v="2018-06-28T00:00:00"/>
    <d v="2018-07-04T00:00:00"/>
    <s v="Kolkata"/>
    <s v="Raipur"/>
    <m/>
    <s v="SKAAD"/>
    <s v="claims@skaad.com"/>
    <m/>
    <n v="17535"/>
    <s v="All"/>
    <m/>
    <s v="BALMER LAWRIE"/>
    <n v="789"/>
    <s v="Closed due to non submission of doc"/>
    <x v="1"/>
  </r>
  <r>
    <x v="0"/>
    <m/>
    <s v="Lubricants &amp; Grease"/>
    <s v="WB182011901265"/>
    <d v="2018-07-17T00:00:00"/>
    <n v="97369"/>
    <d v="2018-07-18T00:00:00"/>
    <d v="2018-07-23T00:00:00"/>
    <d v="2018-07-24T00:00:00"/>
    <s v="Kolkata"/>
    <s v="Rishab Traders - Ghaziabad "/>
    <m/>
    <s v="Ashis Singhal "/>
    <n v="98311308798"/>
    <m/>
    <n v="22716"/>
    <s v="NA"/>
    <m/>
    <s v="UIIC // LCB"/>
    <n v="769"/>
    <s v="No Claim"/>
    <x v="1"/>
  </r>
  <r>
    <x v="0"/>
    <m/>
    <s v="Lubricants &amp; Grease"/>
    <s v="WB182011901677"/>
    <d v="2018-08-27T00:00:00"/>
    <n v="425627"/>
    <d v="2018-08-27T00:00:00"/>
    <d v="2018-08-31T00:00:00"/>
    <d v="2018-08-31T00:00:00"/>
    <s v="Kolkata"/>
    <s v="Rishab Traders - Ghaziabad "/>
    <s v="RCI LOGISTICS PVT. Ltd"/>
    <s v="Ashis Singhal "/>
    <n v="98311308798"/>
    <m/>
    <n v="72176"/>
    <s v="All"/>
    <m/>
    <s v="BALMER LAWRIE"/>
    <n v="731"/>
    <s v="Closed due to non submission of doc"/>
    <x v="1"/>
  </r>
  <r>
    <x v="0"/>
    <m/>
    <s v="Lubricants &amp; Grease"/>
    <s v="WB182011901858"/>
    <d v="2018-09-10T00:00:00"/>
    <s v="E-082565"/>
    <d v="2018-09-10T00:00:00"/>
    <d v="2018-09-14T00:00:00"/>
    <d v="2018-09-15T00:00:00"/>
    <s v="Kolkata"/>
    <s v="Rishab Traders - Ghaziabad "/>
    <s v="ROADWAYS INDIA LTD"/>
    <s v="Ashis Singhal "/>
    <n v="98311308798"/>
    <m/>
    <n v="5242"/>
    <s v="All"/>
    <m/>
    <s v="BALMER LAWRIE"/>
    <n v="716"/>
    <s v="Closed due to non submission of doc"/>
    <x v="1"/>
  </r>
  <r>
    <x v="0"/>
    <m/>
    <s v="Lubricants &amp; Grease"/>
    <s v="BR 182011000242"/>
    <d v="2018-09-15T00:00:00"/>
    <s v="08"/>
    <d v="2018-09-15T00:00:00"/>
    <d v="2018-09-18T00:00:00"/>
    <d v="2018-09-24T00:00:00"/>
    <s v="Silvasa"/>
    <s v="SARVOTTAM LUBRICANTS, VARANASI"/>
    <m/>
    <s v="Shashidhar Mishra "/>
    <s v="+91 9415202198"/>
    <m/>
    <n v="12000"/>
    <s v="All"/>
    <m/>
    <s v="BALMER LAWRIE"/>
    <n v="707"/>
    <s v="To be Repudiated"/>
    <x v="1"/>
  </r>
  <r>
    <x v="0"/>
    <m/>
    <s v="Lubricants &amp; Grease"/>
    <s v="BR182011000243"/>
    <d v="2018-09-15T00:00:00"/>
    <s v="09"/>
    <d v="2018-09-15T00:00:00"/>
    <d v="2018-09-21T00:00:00"/>
    <d v="2018-09-24T00:00:00"/>
    <s v="Silvasa"/>
    <s v="SARVOTTAM LUBRICANTS, VARANASI"/>
    <m/>
    <s v="Shashidhar Mishra "/>
    <s v="+91 9415202198"/>
    <m/>
    <n v="23300"/>
    <s v="All"/>
    <m/>
    <s v="BALMER LAWRIE"/>
    <n v="707"/>
    <s v="To be Repudiated"/>
    <x v="1"/>
  </r>
  <r>
    <x v="1"/>
    <m/>
    <s v="Lubricants &amp; Grease"/>
    <s v="WB182011902948"/>
    <d v="2018-12-15T00:00:00"/>
    <s v="KLK/32D/558 "/>
    <d v="2018-12-15T00:00:00"/>
    <d v="2018-12-22T00:00:00"/>
    <d v="2019-01-30T00:00:00"/>
    <s v="Kolkata"/>
    <s v="Balmer Lawrie &amp; Co Ltd  C/O M/s Rishab Traders  Ghaziabad _x000a_"/>
    <s v="DARCL LOGISTICS"/>
    <s v="Absolute"/>
    <m/>
    <m/>
    <n v="6671"/>
    <s v="All"/>
    <m/>
    <s v="BALMER LAWRIE"/>
    <n v="579"/>
    <s v="Closed due to non submission of doc"/>
    <x v="1"/>
  </r>
  <r>
    <x v="1"/>
    <m/>
    <s v="Lubricants &amp; Grease"/>
    <s v="WB182011903003"/>
    <d v="2018-12-21T00:00:00"/>
    <s v="A829008031"/>
    <d v="2018-12-21T00:00:00"/>
    <d v="2018-12-27T00:00:00"/>
    <d v="2019-01-30T00:00:00"/>
    <s v="Kolkata"/>
    <s v="Balmer Lawrie &amp; Co Ltd  C/O M/s Rishab Traders  Ghaziabad _x000a_"/>
    <m/>
    <s v="Absolute"/>
    <m/>
    <m/>
    <n v="17368"/>
    <s v="All"/>
    <m/>
    <s v="BALMER LAWRIE"/>
    <n v="579"/>
    <s v="Closed due to non submission of doc"/>
    <x v="1"/>
  </r>
  <r>
    <x v="1"/>
    <m/>
    <s v="Lubricants &amp; Grease"/>
    <s v="WB182011903561"/>
    <d v="2019-02-04T00:00:00"/>
    <s v="E082761"/>
    <d v="2019-02-04T00:00:00"/>
    <d v="2019-02-11T00:00:00"/>
    <d v="2019-02-11T00:00:00"/>
    <s v="Kolkata"/>
    <s v="JINDAL SAW LIMITED (MUNDRA KUTCH)"/>
    <s v="ROADWAYS INDIA LTD"/>
    <s v="MACK"/>
    <m/>
    <m/>
    <n v="48046"/>
    <s v="All"/>
    <n v="25856"/>
    <s v="BALMER LAWRIE"/>
    <n v="567"/>
    <s v="Settled"/>
    <x v="0"/>
  </r>
  <r>
    <x v="1"/>
    <m/>
    <s v="Lubricants &amp; Grease"/>
    <s v="WB182011903833, 3834,3835,3836 and 3837 "/>
    <d v="2019-02-28T00:00:00"/>
    <n v="30006710"/>
    <d v="2019-03-02T00:00:00"/>
    <d v="2019-03-07T00:00:00"/>
    <d v="2019-04-17T00:00:00"/>
    <s v="Kolkata"/>
    <s v="BHILAI STEEL PLANT, STEEL AUTHORITY OF INIA LIMITED, BHILAI 490 001 "/>
    <s v="TRANSAFE SERVICE LIMITED"/>
    <m/>
    <m/>
    <m/>
    <n v="31644"/>
    <s v="All"/>
    <m/>
    <s v="BALMER LAWRIE"/>
    <n v="502"/>
    <s v="Closed due to non submission of doc"/>
    <x v="1"/>
  </r>
  <r>
    <x v="1"/>
    <m/>
    <s v="Lubricants &amp; Grease"/>
    <s v="WB182011900081"/>
    <d v="2019-04-13T00:00:00"/>
    <n v="425898"/>
    <d v="2019-04-13T00:00:00"/>
    <d v="2019-04-22T00:00:00"/>
    <d v="2019-04-24T00:00:00"/>
    <s v="Kolkata"/>
    <s v="Balmer Lawrie &amp; Co Ltd  C/O M/s Himalaya Enterprise"/>
    <m/>
    <m/>
    <m/>
    <m/>
    <n v="32074"/>
    <s v="All"/>
    <m/>
    <s v="BALMER LAWRIE"/>
    <n v="495"/>
    <s v="No Claim"/>
    <x v="1"/>
  </r>
  <r>
    <x v="1"/>
    <m/>
    <s v="Lubricants &amp; Grease"/>
    <s v="WB1920119000359 , 360,361,362"/>
    <d v="2019-05-09T00:00:00"/>
    <n v="426176"/>
    <d v="2019-05-09T00:00:00"/>
    <d v="2019-05-15T00:00:00"/>
    <d v="2019-05-15T00:00:00"/>
    <s v="Ghaziabad "/>
    <s v="Rishab Traders "/>
    <s v=" RCI LOGISTICS PVT LTD"/>
    <m/>
    <m/>
    <m/>
    <n v="5000"/>
    <s v="All"/>
    <m/>
    <s v="BALMER LAWRIE"/>
    <n v="474"/>
    <s v="Closed due to non submission of doc"/>
    <x v="1"/>
  </r>
  <r>
    <x v="1"/>
    <m/>
    <s v="Lubricants &amp; Grease"/>
    <s v="WB192011900906"/>
    <d v="2019-06-22T00:00:00"/>
    <s v="B829005716"/>
    <d v="2019-06-22T00:00:00"/>
    <d v="2019-06-29T00:00:00"/>
    <d v="2019-07-01T00:00:00"/>
    <s v="Pune – 412 207"/>
    <s v="Balmer Lawrie/ Survey No.114/2, Uruli Devachi"/>
    <s v="INLAND WORLD LOGISTICS PVT LTD"/>
    <s v="PROCLAIM"/>
    <m/>
    <m/>
    <n v="123330"/>
    <s v="All"/>
    <m/>
    <s v="BALMER LAWRIE"/>
    <n v="427"/>
    <s v="Closed due to non submission of doc"/>
    <x v="1"/>
  </r>
  <r>
    <x v="1"/>
    <m/>
    <s v="Lubricants &amp; Grease"/>
    <s v="WB192011901091"/>
    <d v="2019-07-06T00:00:00"/>
    <s v="18-19/5043"/>
    <d v="2019-07-06T00:00:00"/>
    <d v="2019-07-08T00:00:00"/>
    <d v="2019-07-20T00:00:00"/>
    <s v="Kolkata"/>
    <s v="Shri Mahavir Secure Logistics (P) Ltd., Near Prince Dhaba, Ring Road No.2, Gogaon Road, Raipur (CG) Pin- 492001"/>
    <m/>
    <s v="Sapient Services"/>
    <m/>
    <m/>
    <n v="18505"/>
    <s v="All"/>
    <m/>
    <s v="BALMER LAWRIE"/>
    <n v="408"/>
    <s v="Closed due to non submission of doc"/>
    <x v="1"/>
  </r>
  <r>
    <x v="1"/>
    <m/>
    <s v="Lubricants &amp; Grease"/>
    <s v="WB192011901314"/>
    <d v="2019-07-25T00:00:00"/>
    <s v="B829006175"/>
    <d v="2019-07-25T00:00:00"/>
    <d v="2019-08-02T00:00:00"/>
    <d v="2019-08-03T00:00:00"/>
    <s v="Kolkata"/>
    <s v="Rishab Traders "/>
    <m/>
    <s v="SunGlow"/>
    <m/>
    <m/>
    <n v="21123"/>
    <s v="All"/>
    <m/>
    <s v="BALMER LAWRIE"/>
    <n v="394"/>
    <s v="Closed due to non submission of doc"/>
    <x v="1"/>
  </r>
  <r>
    <x v="1"/>
    <m/>
    <s v="Lubricants &amp; Grease"/>
    <s v="WB192011901506 ,1505"/>
    <d v="2019-08-10T00:00:00"/>
    <s v="E 083116 "/>
    <d v="2019-08-10T00:00:00"/>
    <d v="2019-08-19T00:00:00"/>
    <d v="2019-08-21T00:00:00"/>
    <s v="Kolkata"/>
    <s v="CHENNAI"/>
    <s v="ROADWAYS INDIA LIMITED"/>
    <s v="JCG Surveyor "/>
    <m/>
    <m/>
    <n v="30000"/>
    <s v="All"/>
    <m/>
    <s v="BALMER LAWRIE"/>
    <n v="376"/>
    <s v="Closed due to non submission of doc"/>
    <x v="1"/>
  </r>
  <r>
    <x v="1"/>
    <m/>
    <s v="Lubricants &amp; Grease"/>
    <s v="WB192011901647"/>
    <d v="2019-08-28T00:00:00"/>
    <n v="210148411"/>
    <d v="2019-08-28T00:00:00"/>
    <d v="2019-10-22T00:00:00"/>
    <d v="2019-10-22T00:00:00"/>
    <s v="Kolkata"/>
    <s v="Karnataka"/>
    <s v=" RCI LOGISTICS PVT LTD"/>
    <s v="Proclaim "/>
    <s v="+91 265 6455 102"/>
    <m/>
    <n v="26000"/>
    <s v="All"/>
    <m/>
    <s v="BALMER LAWRIE"/>
    <n v="314"/>
    <s v="Closed due to non submission of doc"/>
    <x v="1"/>
  </r>
  <r>
    <x v="2"/>
    <m/>
    <s v="Lubricants &amp; Grease"/>
    <s v="WB192011902004"/>
    <d v="2019-09-30T00:00:00"/>
    <n v="426316"/>
    <d v="2019-10-16T00:00:00"/>
    <d v="2019-10-22T00:00:00"/>
    <d v="2019-10-22T00:00:00"/>
    <s v="Kolkata"/>
    <s v="VADODARA, GUJARAT"/>
    <s v="TCI Fright"/>
    <s v="Sunglow Insurance "/>
    <s v="+91 9810148785 "/>
    <m/>
    <n v="44009"/>
    <s v="All"/>
    <m/>
    <s v="BALMER LAWRIE"/>
    <n v="314"/>
    <s v="Closed due to non submission of doc"/>
    <x v="1"/>
  </r>
  <r>
    <x v="2"/>
    <m/>
    <s v="Lubricants &amp; Grease"/>
    <s v="WB192011903009"/>
    <d v="2020-01-22T00:00:00"/>
    <s v="475108 //821087252034 / GJ-27V-5999 "/>
    <d v="2020-01-22T00:00:00"/>
    <m/>
    <d v="2020-02-18T00:00:00"/>
    <s v="Kolkata"/>
    <s v="Jaipur"/>
    <s v="RCI LOGISTICS PVT"/>
    <s v="Protocol"/>
    <m/>
    <m/>
    <n v="24776"/>
    <s v="All"/>
    <n v="24776"/>
    <s v="BALMER LAWRIE"/>
    <n v="195"/>
    <s v="Document Pending"/>
    <x v="2"/>
  </r>
  <r>
    <x v="2"/>
    <m/>
    <s v="Lubricants &amp; Grease"/>
    <s v="WB202011900442"/>
    <d v="2020-06-17T00:00:00"/>
    <n v="475157"/>
    <d v="2020-06-17T00:00:00"/>
    <d v="2020-06-23T00:00:00"/>
    <d v="2020-06-25T00:00:00"/>
    <s v="Kolkata"/>
    <s v="FOL DEPOT, BHATINDA"/>
    <s v="RCI LOGISTICS PVT"/>
    <s v="Protocol"/>
    <s v="+91 9313174032"/>
    <m/>
    <n v="1097853"/>
    <s v="All"/>
    <m/>
    <s v="BALMER LAWRIE"/>
    <n v="67"/>
    <s v="No Claim"/>
    <x v="1"/>
  </r>
  <r>
    <x v="2"/>
    <m/>
    <s v="Lubricants &amp; Grease"/>
    <m/>
    <m/>
    <n v="1000825785"/>
    <d v="2020-07-14T00:00:00"/>
    <d v="2020-07-20T00:00:00"/>
    <d v="2020-07-21T00:00:00"/>
    <s v="Kolkata"/>
    <s v="Delhi- Super Trading Co"/>
    <s v="MAA ANNAPURNA TRANSPORT"/>
    <s v="MACK"/>
    <m/>
    <m/>
    <n v="11000"/>
    <s v="All"/>
    <n v="11000"/>
    <m/>
    <n v="41"/>
    <s v="Document Pending"/>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9" firstHeaderRow="1" firstDataRow="3" firstDataCol="1"/>
  <pivotFields count="22">
    <pivotField axis="axisRow" dataField="1" showAll="0">
      <items count="5">
        <item x="0"/>
        <item x="1"/>
        <item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Col" showAll="0">
      <items count="4">
        <item x="1"/>
        <item x="2"/>
        <item x="0"/>
        <item t="default"/>
      </items>
    </pivotField>
  </pivotFields>
  <rowFields count="1">
    <field x="0"/>
  </rowFields>
  <rowItems count="4">
    <i>
      <x/>
    </i>
    <i>
      <x v="1"/>
    </i>
    <i>
      <x v="2"/>
    </i>
    <i t="grand">
      <x/>
    </i>
  </rowItems>
  <colFields count="2">
    <field x="21"/>
    <field x="-2"/>
  </colFields>
  <colItems count="8">
    <i>
      <x/>
      <x/>
    </i>
    <i r="1" i="1">
      <x v="1"/>
    </i>
    <i>
      <x v="1"/>
      <x/>
    </i>
    <i r="1" i="1">
      <x v="1"/>
    </i>
    <i>
      <x v="2"/>
      <x/>
    </i>
    <i r="1" i="1">
      <x v="1"/>
    </i>
    <i t="grand">
      <x/>
    </i>
    <i t="grand" i="1">
      <x/>
    </i>
  </colItems>
  <dataFields count="2">
    <dataField name="Count of Policy No." fld="0" subtotal="count" baseField="0" baseItem="0"/>
    <dataField name="Sum of Settled Amount"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ims@skaad.co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
  <sheetViews>
    <sheetView topLeftCell="C1" workbookViewId="0">
      <selection activeCell="A3" sqref="A3:I9"/>
    </sheetView>
  </sheetViews>
  <sheetFormatPr defaultRowHeight="12.5" x14ac:dyDescent="0.25"/>
  <cols>
    <col min="1" max="1" width="21.36328125" customWidth="1"/>
    <col min="2" max="2" width="19.453125" bestFit="1" customWidth="1"/>
    <col min="3" max="3" width="23.54296875" bestFit="1" customWidth="1"/>
    <col min="4" max="4" width="19.453125" bestFit="1" customWidth="1"/>
    <col min="5" max="5" width="23.54296875" bestFit="1" customWidth="1"/>
    <col min="6" max="6" width="19.453125" bestFit="1" customWidth="1"/>
    <col min="7" max="7" width="23.54296875" bestFit="1" customWidth="1"/>
    <col min="8" max="8" width="24.90625" bestFit="1" customWidth="1"/>
    <col min="9" max="9" width="29" bestFit="1" customWidth="1"/>
  </cols>
  <sheetData>
    <row r="3" spans="1:9" x14ac:dyDescent="0.25">
      <c r="B3" s="324" t="s">
        <v>360</v>
      </c>
    </row>
    <row r="4" spans="1:9" x14ac:dyDescent="0.25">
      <c r="B4" s="126" t="s">
        <v>355</v>
      </c>
      <c r="D4" s="126" t="s">
        <v>356</v>
      </c>
      <c r="F4" s="126" t="s">
        <v>113</v>
      </c>
      <c r="H4" s="126" t="s">
        <v>362</v>
      </c>
      <c r="I4" s="126" t="s">
        <v>363</v>
      </c>
    </row>
    <row r="5" spans="1:9" x14ac:dyDescent="0.25">
      <c r="A5" s="324" t="s">
        <v>358</v>
      </c>
      <c r="B5" s="126" t="s">
        <v>361</v>
      </c>
      <c r="C5" s="126" t="s">
        <v>364</v>
      </c>
      <c r="D5" s="126" t="s">
        <v>361</v>
      </c>
      <c r="E5" s="126" t="s">
        <v>364</v>
      </c>
      <c r="F5" s="126" t="s">
        <v>361</v>
      </c>
      <c r="G5" s="126" t="s">
        <v>364</v>
      </c>
    </row>
    <row r="6" spans="1:9" x14ac:dyDescent="0.25">
      <c r="A6" s="325" t="s">
        <v>40</v>
      </c>
      <c r="B6" s="326">
        <v>13</v>
      </c>
      <c r="C6" s="326"/>
      <c r="D6" s="326">
        <v>1</v>
      </c>
      <c r="E6" s="326">
        <v>852888</v>
      </c>
      <c r="F6" s="326">
        <v>4</v>
      </c>
      <c r="G6" s="326">
        <v>266788.2</v>
      </c>
      <c r="H6" s="326">
        <v>18</v>
      </c>
      <c r="I6" s="326">
        <v>1119676.2</v>
      </c>
    </row>
    <row r="7" spans="1:9" x14ac:dyDescent="0.25">
      <c r="A7" s="325" t="s">
        <v>164</v>
      </c>
      <c r="B7" s="326">
        <v>10</v>
      </c>
      <c r="C7" s="326"/>
      <c r="D7" s="326"/>
      <c r="E7" s="326"/>
      <c r="F7" s="326">
        <v>1</v>
      </c>
      <c r="G7" s="326">
        <v>25856</v>
      </c>
      <c r="H7" s="326">
        <v>11</v>
      </c>
      <c r="I7" s="326">
        <v>25856</v>
      </c>
    </row>
    <row r="8" spans="1:9" x14ac:dyDescent="0.25">
      <c r="A8" s="325" t="s">
        <v>261</v>
      </c>
      <c r="B8" s="326">
        <v>2</v>
      </c>
      <c r="C8" s="326"/>
      <c r="D8" s="326">
        <v>2</v>
      </c>
      <c r="E8" s="326">
        <v>35776</v>
      </c>
      <c r="F8" s="326"/>
      <c r="G8" s="326"/>
      <c r="H8" s="326">
        <v>4</v>
      </c>
      <c r="I8" s="326">
        <v>35776</v>
      </c>
    </row>
    <row r="9" spans="1:9" x14ac:dyDescent="0.25">
      <c r="A9" s="325" t="s">
        <v>359</v>
      </c>
      <c r="B9" s="326">
        <v>25</v>
      </c>
      <c r="C9" s="326"/>
      <c r="D9" s="326">
        <v>3</v>
      </c>
      <c r="E9" s="326">
        <v>888664</v>
      </c>
      <c r="F9" s="326">
        <v>5</v>
      </c>
      <c r="G9" s="326">
        <v>292644.2</v>
      </c>
      <c r="H9" s="326">
        <v>33</v>
      </c>
      <c r="I9" s="326">
        <v>1181308.2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W35"/>
  <sheetViews>
    <sheetView zoomScale="88" zoomScaleNormal="88" workbookViewId="0">
      <pane xSplit="7" ySplit="2" topLeftCell="W12" activePane="bottomRight" state="frozen"/>
      <selection pane="topRight" activeCell="E1" sqref="E1"/>
      <selection pane="bottomLeft" activeCell="A5" sqref="A5"/>
      <selection pane="bottomRight" activeCell="W1" sqref="W1:W1048576"/>
    </sheetView>
  </sheetViews>
  <sheetFormatPr defaultColWidth="9" defaultRowHeight="13" x14ac:dyDescent="0.25"/>
  <cols>
    <col min="1" max="1" width="7.81640625" style="27" customWidth="1"/>
    <col min="2" max="2" width="21.54296875" style="27" customWidth="1"/>
    <col min="3" max="3" width="11.453125" style="12" bestFit="1" customWidth="1"/>
    <col min="4" max="4" width="22.453125" style="55" customWidth="1"/>
    <col min="5" max="5" width="22.453125" style="12" customWidth="1"/>
    <col min="6" max="6" width="13.90625" style="28" customWidth="1"/>
    <col min="7" max="7" width="13.90625" style="12" customWidth="1"/>
    <col min="8" max="8" width="14" style="28" customWidth="1"/>
    <col min="9" max="9" width="12" style="29" customWidth="1"/>
    <col min="10" max="10" width="12.6328125" style="28" customWidth="1"/>
    <col min="11" max="12" width="16" style="30" customWidth="1"/>
    <col min="13" max="13" width="13.90625" style="28" customWidth="1"/>
    <col min="14" max="14" width="14.90625" style="140" customWidth="1"/>
    <col min="15" max="15" width="15.90625" style="31" customWidth="1"/>
    <col min="16" max="16" width="12" style="28" customWidth="1"/>
    <col min="17" max="17" width="16.54296875" style="32" customWidth="1"/>
    <col min="18" max="18" width="18.6328125" style="33" customWidth="1"/>
    <col min="19" max="19" width="13.36328125" style="12" bestFit="1" customWidth="1"/>
    <col min="20" max="20" width="15" style="12" bestFit="1" customWidth="1"/>
    <col min="21" max="21" width="11.6328125" style="12" bestFit="1" customWidth="1"/>
    <col min="22" max="22" width="17.6328125" style="12" customWidth="1"/>
    <col min="23" max="23" width="17.6328125" style="140" hidden="1" customWidth="1"/>
    <col min="24" max="24" width="13.08984375" style="12" bestFit="1" customWidth="1"/>
    <col min="25" max="25" width="17.6328125" style="12" customWidth="1"/>
    <col min="26" max="26" width="41.08984375" style="16" customWidth="1"/>
    <col min="27" max="27" width="25.453125" style="16" customWidth="1"/>
    <col min="28" max="231" width="9.08984375" style="16" customWidth="1"/>
    <col min="232" max="259" width="9" style="17"/>
    <col min="260" max="260" width="6.6328125" style="17" bestFit="1" customWidth="1"/>
    <col min="261" max="261" width="9.36328125" style="17" bestFit="1" customWidth="1"/>
    <col min="262" max="262" width="8.08984375" style="17" customWidth="1"/>
    <col min="263" max="263" width="21.54296875" style="17" bestFit="1" customWidth="1"/>
    <col min="264" max="264" width="6.6328125" style="17" bestFit="1" customWidth="1"/>
    <col min="265" max="265" width="10.54296875" style="17" bestFit="1" customWidth="1"/>
    <col min="266" max="268" width="11.36328125" style="17" bestFit="1" customWidth="1"/>
    <col min="269" max="269" width="12" style="17" bestFit="1" customWidth="1"/>
    <col min="270" max="270" width="16.08984375" style="17" bestFit="1" customWidth="1"/>
    <col min="271" max="271" width="12.453125" style="17" bestFit="1" customWidth="1"/>
    <col min="272" max="275" width="11.36328125" style="17" bestFit="1" customWidth="1"/>
    <col min="276" max="276" width="12.6328125" style="17" customWidth="1"/>
    <col min="277" max="277" width="14.36328125" style="17" bestFit="1" customWidth="1"/>
    <col min="278" max="278" width="14.54296875" style="17" customWidth="1"/>
    <col min="279" max="279" width="14.08984375" style="17" bestFit="1" customWidth="1"/>
    <col min="280" max="280" width="12.36328125" style="17" customWidth="1"/>
    <col min="281" max="487" width="9.08984375" style="17" customWidth="1"/>
    <col min="488" max="515" width="9" style="17"/>
    <col min="516" max="516" width="6.6328125" style="17" bestFit="1" customWidth="1"/>
    <col min="517" max="517" width="9.36328125" style="17" bestFit="1" customWidth="1"/>
    <col min="518" max="518" width="8.08984375" style="17" customWidth="1"/>
    <col min="519" max="519" width="21.54296875" style="17" bestFit="1" customWidth="1"/>
    <col min="520" max="520" width="6.6328125" style="17" bestFit="1" customWidth="1"/>
    <col min="521" max="521" width="10.54296875" style="17" bestFit="1" customWidth="1"/>
    <col min="522" max="524" width="11.36328125" style="17" bestFit="1" customWidth="1"/>
    <col min="525" max="525" width="12" style="17" bestFit="1" customWidth="1"/>
    <col min="526" max="526" width="16.08984375" style="17" bestFit="1" customWidth="1"/>
    <col min="527" max="527" width="12.453125" style="17" bestFit="1" customWidth="1"/>
    <col min="528" max="531" width="11.36328125" style="17" bestFit="1" customWidth="1"/>
    <col min="532" max="532" width="12.6328125" style="17" customWidth="1"/>
    <col min="533" max="533" width="14.36328125" style="17" bestFit="1" customWidth="1"/>
    <col min="534" max="534" width="14.54296875" style="17" customWidth="1"/>
    <col min="535" max="535" width="14.08984375" style="17" bestFit="1" customWidth="1"/>
    <col min="536" max="536" width="12.36328125" style="17" customWidth="1"/>
    <col min="537" max="743" width="9.08984375" style="17" customWidth="1"/>
    <col min="744" max="771" width="9" style="17"/>
    <col min="772" max="772" width="6.6328125" style="17" bestFit="1" customWidth="1"/>
    <col min="773" max="773" width="9.36328125" style="17" bestFit="1" customWidth="1"/>
    <col min="774" max="774" width="8.08984375" style="17" customWidth="1"/>
    <col min="775" max="775" width="21.54296875" style="17" bestFit="1" customWidth="1"/>
    <col min="776" max="776" width="6.6328125" style="17" bestFit="1" customWidth="1"/>
    <col min="777" max="777" width="10.54296875" style="17" bestFit="1" customWidth="1"/>
    <col min="778" max="780" width="11.36328125" style="17" bestFit="1" customWidth="1"/>
    <col min="781" max="781" width="12" style="17" bestFit="1" customWidth="1"/>
    <col min="782" max="782" width="16.08984375" style="17" bestFit="1" customWidth="1"/>
    <col min="783" max="783" width="12.453125" style="17" bestFit="1" customWidth="1"/>
    <col min="784" max="787" width="11.36328125" style="17" bestFit="1" customWidth="1"/>
    <col min="788" max="788" width="12.6328125" style="17" customWidth="1"/>
    <col min="789" max="789" width="14.36328125" style="17" bestFit="1" customWidth="1"/>
    <col min="790" max="790" width="14.54296875" style="17" customWidth="1"/>
    <col min="791" max="791" width="14.08984375" style="17" bestFit="1" customWidth="1"/>
    <col min="792" max="792" width="12.36328125" style="17" customWidth="1"/>
    <col min="793" max="999" width="9.08984375" style="17" customWidth="1"/>
    <col min="1000" max="1027" width="9" style="17"/>
    <col min="1028" max="1028" width="6.6328125" style="17" bestFit="1" customWidth="1"/>
    <col min="1029" max="1029" width="9.36328125" style="17" bestFit="1" customWidth="1"/>
    <col min="1030" max="1030" width="8.08984375" style="17" customWidth="1"/>
    <col min="1031" max="1031" width="21.54296875" style="17" bestFit="1" customWidth="1"/>
    <col min="1032" max="1032" width="6.6328125" style="17" bestFit="1" customWidth="1"/>
    <col min="1033" max="1033" width="10.54296875" style="17" bestFit="1" customWidth="1"/>
    <col min="1034" max="1036" width="11.36328125" style="17" bestFit="1" customWidth="1"/>
    <col min="1037" max="1037" width="12" style="17" bestFit="1" customWidth="1"/>
    <col min="1038" max="1038" width="16.08984375" style="17" bestFit="1" customWidth="1"/>
    <col min="1039" max="1039" width="12.453125" style="17" bestFit="1" customWidth="1"/>
    <col min="1040" max="1043" width="11.36328125" style="17" bestFit="1" customWidth="1"/>
    <col min="1044" max="1044" width="12.6328125" style="17" customWidth="1"/>
    <col min="1045" max="1045" width="14.36328125" style="17" bestFit="1" customWidth="1"/>
    <col min="1046" max="1046" width="14.54296875" style="17" customWidth="1"/>
    <col min="1047" max="1047" width="14.08984375" style="17" bestFit="1" customWidth="1"/>
    <col min="1048" max="1048" width="12.36328125" style="17" customWidth="1"/>
    <col min="1049" max="1255" width="9.08984375" style="17" customWidth="1"/>
    <col min="1256" max="1283" width="9" style="17"/>
    <col min="1284" max="1284" width="6.6328125" style="17" bestFit="1" customWidth="1"/>
    <col min="1285" max="1285" width="9.36328125" style="17" bestFit="1" customWidth="1"/>
    <col min="1286" max="1286" width="8.08984375" style="17" customWidth="1"/>
    <col min="1287" max="1287" width="21.54296875" style="17" bestFit="1" customWidth="1"/>
    <col min="1288" max="1288" width="6.6328125" style="17" bestFit="1" customWidth="1"/>
    <col min="1289" max="1289" width="10.54296875" style="17" bestFit="1" customWidth="1"/>
    <col min="1290" max="1292" width="11.36328125" style="17" bestFit="1" customWidth="1"/>
    <col min="1293" max="1293" width="12" style="17" bestFit="1" customWidth="1"/>
    <col min="1294" max="1294" width="16.08984375" style="17" bestFit="1" customWidth="1"/>
    <col min="1295" max="1295" width="12.453125" style="17" bestFit="1" customWidth="1"/>
    <col min="1296" max="1299" width="11.36328125" style="17" bestFit="1" customWidth="1"/>
    <col min="1300" max="1300" width="12.6328125" style="17" customWidth="1"/>
    <col min="1301" max="1301" width="14.36328125" style="17" bestFit="1" customWidth="1"/>
    <col min="1302" max="1302" width="14.54296875" style="17" customWidth="1"/>
    <col min="1303" max="1303" width="14.08984375" style="17" bestFit="1" customWidth="1"/>
    <col min="1304" max="1304" width="12.36328125" style="17" customWidth="1"/>
    <col min="1305" max="1511" width="9.08984375" style="17" customWidth="1"/>
    <col min="1512" max="1539" width="9" style="17"/>
    <col min="1540" max="1540" width="6.6328125" style="17" bestFit="1" customWidth="1"/>
    <col min="1541" max="1541" width="9.36328125" style="17" bestFit="1" customWidth="1"/>
    <col min="1542" max="1542" width="8.08984375" style="17" customWidth="1"/>
    <col min="1543" max="1543" width="21.54296875" style="17" bestFit="1" customWidth="1"/>
    <col min="1544" max="1544" width="6.6328125" style="17" bestFit="1" customWidth="1"/>
    <col min="1545" max="1545" width="10.54296875" style="17" bestFit="1" customWidth="1"/>
    <col min="1546" max="1548" width="11.36328125" style="17" bestFit="1" customWidth="1"/>
    <col min="1549" max="1549" width="12" style="17" bestFit="1" customWidth="1"/>
    <col min="1550" max="1550" width="16.08984375" style="17" bestFit="1" customWidth="1"/>
    <col min="1551" max="1551" width="12.453125" style="17" bestFit="1" customWidth="1"/>
    <col min="1552" max="1555" width="11.36328125" style="17" bestFit="1" customWidth="1"/>
    <col min="1556" max="1556" width="12.6328125" style="17" customWidth="1"/>
    <col min="1557" max="1557" width="14.36328125" style="17" bestFit="1" customWidth="1"/>
    <col min="1558" max="1558" width="14.54296875" style="17" customWidth="1"/>
    <col min="1559" max="1559" width="14.08984375" style="17" bestFit="1" customWidth="1"/>
    <col min="1560" max="1560" width="12.36328125" style="17" customWidth="1"/>
    <col min="1561" max="1767" width="9.08984375" style="17" customWidth="1"/>
    <col min="1768" max="1795" width="9" style="17"/>
    <col min="1796" max="1796" width="6.6328125" style="17" bestFit="1" customWidth="1"/>
    <col min="1797" max="1797" width="9.36328125" style="17" bestFit="1" customWidth="1"/>
    <col min="1798" max="1798" width="8.08984375" style="17" customWidth="1"/>
    <col min="1799" max="1799" width="21.54296875" style="17" bestFit="1" customWidth="1"/>
    <col min="1800" max="1800" width="6.6328125" style="17" bestFit="1" customWidth="1"/>
    <col min="1801" max="1801" width="10.54296875" style="17" bestFit="1" customWidth="1"/>
    <col min="1802" max="1804" width="11.36328125" style="17" bestFit="1" customWidth="1"/>
    <col min="1805" max="1805" width="12" style="17" bestFit="1" customWidth="1"/>
    <col min="1806" max="1806" width="16.08984375" style="17" bestFit="1" customWidth="1"/>
    <col min="1807" max="1807" width="12.453125" style="17" bestFit="1" customWidth="1"/>
    <col min="1808" max="1811" width="11.36328125" style="17" bestFit="1" customWidth="1"/>
    <col min="1812" max="1812" width="12.6328125" style="17" customWidth="1"/>
    <col min="1813" max="1813" width="14.36328125" style="17" bestFit="1" customWidth="1"/>
    <col min="1814" max="1814" width="14.54296875" style="17" customWidth="1"/>
    <col min="1815" max="1815" width="14.08984375" style="17" bestFit="1" customWidth="1"/>
    <col min="1816" max="1816" width="12.36328125" style="17" customWidth="1"/>
    <col min="1817" max="2023" width="9.08984375" style="17" customWidth="1"/>
    <col min="2024" max="2051" width="9" style="17"/>
    <col min="2052" max="2052" width="6.6328125" style="17" bestFit="1" customWidth="1"/>
    <col min="2053" max="2053" width="9.36328125" style="17" bestFit="1" customWidth="1"/>
    <col min="2054" max="2054" width="8.08984375" style="17" customWidth="1"/>
    <col min="2055" max="2055" width="21.54296875" style="17" bestFit="1" customWidth="1"/>
    <col min="2056" max="2056" width="6.6328125" style="17" bestFit="1" customWidth="1"/>
    <col min="2057" max="2057" width="10.54296875" style="17" bestFit="1" customWidth="1"/>
    <col min="2058" max="2060" width="11.36328125" style="17" bestFit="1" customWidth="1"/>
    <col min="2061" max="2061" width="12" style="17" bestFit="1" customWidth="1"/>
    <col min="2062" max="2062" width="16.08984375" style="17" bestFit="1" customWidth="1"/>
    <col min="2063" max="2063" width="12.453125" style="17" bestFit="1" customWidth="1"/>
    <col min="2064" max="2067" width="11.36328125" style="17" bestFit="1" customWidth="1"/>
    <col min="2068" max="2068" width="12.6328125" style="17" customWidth="1"/>
    <col min="2069" max="2069" width="14.36328125" style="17" bestFit="1" customWidth="1"/>
    <col min="2070" max="2070" width="14.54296875" style="17" customWidth="1"/>
    <col min="2071" max="2071" width="14.08984375" style="17" bestFit="1" customWidth="1"/>
    <col min="2072" max="2072" width="12.36328125" style="17" customWidth="1"/>
    <col min="2073" max="2279" width="9.08984375" style="17" customWidth="1"/>
    <col min="2280" max="2307" width="9" style="17"/>
    <col min="2308" max="2308" width="6.6328125" style="17" bestFit="1" customWidth="1"/>
    <col min="2309" max="2309" width="9.36328125" style="17" bestFit="1" customWidth="1"/>
    <col min="2310" max="2310" width="8.08984375" style="17" customWidth="1"/>
    <col min="2311" max="2311" width="21.54296875" style="17" bestFit="1" customWidth="1"/>
    <col min="2312" max="2312" width="6.6328125" style="17" bestFit="1" customWidth="1"/>
    <col min="2313" max="2313" width="10.54296875" style="17" bestFit="1" customWidth="1"/>
    <col min="2314" max="2316" width="11.36328125" style="17" bestFit="1" customWidth="1"/>
    <col min="2317" max="2317" width="12" style="17" bestFit="1" customWidth="1"/>
    <col min="2318" max="2318" width="16.08984375" style="17" bestFit="1" customWidth="1"/>
    <col min="2319" max="2319" width="12.453125" style="17" bestFit="1" customWidth="1"/>
    <col min="2320" max="2323" width="11.36328125" style="17" bestFit="1" customWidth="1"/>
    <col min="2324" max="2324" width="12.6328125" style="17" customWidth="1"/>
    <col min="2325" max="2325" width="14.36328125" style="17" bestFit="1" customWidth="1"/>
    <col min="2326" max="2326" width="14.54296875" style="17" customWidth="1"/>
    <col min="2327" max="2327" width="14.08984375" style="17" bestFit="1" customWidth="1"/>
    <col min="2328" max="2328" width="12.36328125" style="17" customWidth="1"/>
    <col min="2329" max="2535" width="9.08984375" style="17" customWidth="1"/>
    <col min="2536" max="2563" width="9" style="17"/>
    <col min="2564" max="2564" width="6.6328125" style="17" bestFit="1" customWidth="1"/>
    <col min="2565" max="2565" width="9.36328125" style="17" bestFit="1" customWidth="1"/>
    <col min="2566" max="2566" width="8.08984375" style="17" customWidth="1"/>
    <col min="2567" max="2567" width="21.54296875" style="17" bestFit="1" customWidth="1"/>
    <col min="2568" max="2568" width="6.6328125" style="17" bestFit="1" customWidth="1"/>
    <col min="2569" max="2569" width="10.54296875" style="17" bestFit="1" customWidth="1"/>
    <col min="2570" max="2572" width="11.36328125" style="17" bestFit="1" customWidth="1"/>
    <col min="2573" max="2573" width="12" style="17" bestFit="1" customWidth="1"/>
    <col min="2574" max="2574" width="16.08984375" style="17" bestFit="1" customWidth="1"/>
    <col min="2575" max="2575" width="12.453125" style="17" bestFit="1" customWidth="1"/>
    <col min="2576" max="2579" width="11.36328125" style="17" bestFit="1" customWidth="1"/>
    <col min="2580" max="2580" width="12.6328125" style="17" customWidth="1"/>
    <col min="2581" max="2581" width="14.36328125" style="17" bestFit="1" customWidth="1"/>
    <col min="2582" max="2582" width="14.54296875" style="17" customWidth="1"/>
    <col min="2583" max="2583" width="14.08984375" style="17" bestFit="1" customWidth="1"/>
    <col min="2584" max="2584" width="12.36328125" style="17" customWidth="1"/>
    <col min="2585" max="2791" width="9.08984375" style="17" customWidth="1"/>
    <col min="2792" max="2819" width="9" style="17"/>
    <col min="2820" max="2820" width="6.6328125" style="17" bestFit="1" customWidth="1"/>
    <col min="2821" max="2821" width="9.36328125" style="17" bestFit="1" customWidth="1"/>
    <col min="2822" max="2822" width="8.08984375" style="17" customWidth="1"/>
    <col min="2823" max="2823" width="21.54296875" style="17" bestFit="1" customWidth="1"/>
    <col min="2824" max="2824" width="6.6328125" style="17" bestFit="1" customWidth="1"/>
    <col min="2825" max="2825" width="10.54296875" style="17" bestFit="1" customWidth="1"/>
    <col min="2826" max="2828" width="11.36328125" style="17" bestFit="1" customWidth="1"/>
    <col min="2829" max="2829" width="12" style="17" bestFit="1" customWidth="1"/>
    <col min="2830" max="2830" width="16.08984375" style="17" bestFit="1" customWidth="1"/>
    <col min="2831" max="2831" width="12.453125" style="17" bestFit="1" customWidth="1"/>
    <col min="2832" max="2835" width="11.36328125" style="17" bestFit="1" customWidth="1"/>
    <col min="2836" max="2836" width="12.6328125" style="17" customWidth="1"/>
    <col min="2837" max="2837" width="14.36328125" style="17" bestFit="1" customWidth="1"/>
    <col min="2838" max="2838" width="14.54296875" style="17" customWidth="1"/>
    <col min="2839" max="2839" width="14.08984375" style="17" bestFit="1" customWidth="1"/>
    <col min="2840" max="2840" width="12.36328125" style="17" customWidth="1"/>
    <col min="2841" max="3047" width="9.08984375" style="17" customWidth="1"/>
    <col min="3048" max="3075" width="9" style="17"/>
    <col min="3076" max="3076" width="6.6328125" style="17" bestFit="1" customWidth="1"/>
    <col min="3077" max="3077" width="9.36328125" style="17" bestFit="1" customWidth="1"/>
    <col min="3078" max="3078" width="8.08984375" style="17" customWidth="1"/>
    <col min="3079" max="3079" width="21.54296875" style="17" bestFit="1" customWidth="1"/>
    <col min="3080" max="3080" width="6.6328125" style="17" bestFit="1" customWidth="1"/>
    <col min="3081" max="3081" width="10.54296875" style="17" bestFit="1" customWidth="1"/>
    <col min="3082" max="3084" width="11.36328125" style="17" bestFit="1" customWidth="1"/>
    <col min="3085" max="3085" width="12" style="17" bestFit="1" customWidth="1"/>
    <col min="3086" max="3086" width="16.08984375" style="17" bestFit="1" customWidth="1"/>
    <col min="3087" max="3087" width="12.453125" style="17" bestFit="1" customWidth="1"/>
    <col min="3088" max="3091" width="11.36328125" style="17" bestFit="1" customWidth="1"/>
    <col min="3092" max="3092" width="12.6328125" style="17" customWidth="1"/>
    <col min="3093" max="3093" width="14.36328125" style="17" bestFit="1" customWidth="1"/>
    <col min="3094" max="3094" width="14.54296875" style="17" customWidth="1"/>
    <col min="3095" max="3095" width="14.08984375" style="17" bestFit="1" customWidth="1"/>
    <col min="3096" max="3096" width="12.36328125" style="17" customWidth="1"/>
    <col min="3097" max="3303" width="9.08984375" style="17" customWidth="1"/>
    <col min="3304" max="3331" width="9" style="17"/>
    <col min="3332" max="3332" width="6.6328125" style="17" bestFit="1" customWidth="1"/>
    <col min="3333" max="3333" width="9.36328125" style="17" bestFit="1" customWidth="1"/>
    <col min="3334" max="3334" width="8.08984375" style="17" customWidth="1"/>
    <col min="3335" max="3335" width="21.54296875" style="17" bestFit="1" customWidth="1"/>
    <col min="3336" max="3336" width="6.6328125" style="17" bestFit="1" customWidth="1"/>
    <col min="3337" max="3337" width="10.54296875" style="17" bestFit="1" customWidth="1"/>
    <col min="3338" max="3340" width="11.36328125" style="17" bestFit="1" customWidth="1"/>
    <col min="3341" max="3341" width="12" style="17" bestFit="1" customWidth="1"/>
    <col min="3342" max="3342" width="16.08984375" style="17" bestFit="1" customWidth="1"/>
    <col min="3343" max="3343" width="12.453125" style="17" bestFit="1" customWidth="1"/>
    <col min="3344" max="3347" width="11.36328125" style="17" bestFit="1" customWidth="1"/>
    <col min="3348" max="3348" width="12.6328125" style="17" customWidth="1"/>
    <col min="3349" max="3349" width="14.36328125" style="17" bestFit="1" customWidth="1"/>
    <col min="3350" max="3350" width="14.54296875" style="17" customWidth="1"/>
    <col min="3351" max="3351" width="14.08984375" style="17" bestFit="1" customWidth="1"/>
    <col min="3352" max="3352" width="12.36328125" style="17" customWidth="1"/>
    <col min="3353" max="3559" width="9.08984375" style="17" customWidth="1"/>
    <col min="3560" max="3587" width="9" style="17"/>
    <col min="3588" max="3588" width="6.6328125" style="17" bestFit="1" customWidth="1"/>
    <col min="3589" max="3589" width="9.36328125" style="17" bestFit="1" customWidth="1"/>
    <col min="3590" max="3590" width="8.08984375" style="17" customWidth="1"/>
    <col min="3591" max="3591" width="21.54296875" style="17" bestFit="1" customWidth="1"/>
    <col min="3592" max="3592" width="6.6328125" style="17" bestFit="1" customWidth="1"/>
    <col min="3593" max="3593" width="10.54296875" style="17" bestFit="1" customWidth="1"/>
    <col min="3594" max="3596" width="11.36328125" style="17" bestFit="1" customWidth="1"/>
    <col min="3597" max="3597" width="12" style="17" bestFit="1" customWidth="1"/>
    <col min="3598" max="3598" width="16.08984375" style="17" bestFit="1" customWidth="1"/>
    <col min="3599" max="3599" width="12.453125" style="17" bestFit="1" customWidth="1"/>
    <col min="3600" max="3603" width="11.36328125" style="17" bestFit="1" customWidth="1"/>
    <col min="3604" max="3604" width="12.6328125" style="17" customWidth="1"/>
    <col min="3605" max="3605" width="14.36328125" style="17" bestFit="1" customWidth="1"/>
    <col min="3606" max="3606" width="14.54296875" style="17" customWidth="1"/>
    <col min="3607" max="3607" width="14.08984375" style="17" bestFit="1" customWidth="1"/>
    <col min="3608" max="3608" width="12.36328125" style="17" customWidth="1"/>
    <col min="3609" max="3815" width="9.08984375" style="17" customWidth="1"/>
    <col min="3816" max="3843" width="9" style="17"/>
    <col min="3844" max="3844" width="6.6328125" style="17" bestFit="1" customWidth="1"/>
    <col min="3845" max="3845" width="9.36328125" style="17" bestFit="1" customWidth="1"/>
    <col min="3846" max="3846" width="8.08984375" style="17" customWidth="1"/>
    <col min="3847" max="3847" width="21.54296875" style="17" bestFit="1" customWidth="1"/>
    <col min="3848" max="3848" width="6.6328125" style="17" bestFit="1" customWidth="1"/>
    <col min="3849" max="3849" width="10.54296875" style="17" bestFit="1" customWidth="1"/>
    <col min="3850" max="3852" width="11.36328125" style="17" bestFit="1" customWidth="1"/>
    <col min="3853" max="3853" width="12" style="17" bestFit="1" customWidth="1"/>
    <col min="3854" max="3854" width="16.08984375" style="17" bestFit="1" customWidth="1"/>
    <col min="3855" max="3855" width="12.453125" style="17" bestFit="1" customWidth="1"/>
    <col min="3856" max="3859" width="11.36328125" style="17" bestFit="1" customWidth="1"/>
    <col min="3860" max="3860" width="12.6328125" style="17" customWidth="1"/>
    <col min="3861" max="3861" width="14.36328125" style="17" bestFit="1" customWidth="1"/>
    <col min="3862" max="3862" width="14.54296875" style="17" customWidth="1"/>
    <col min="3863" max="3863" width="14.08984375" style="17" bestFit="1" customWidth="1"/>
    <col min="3864" max="3864" width="12.36328125" style="17" customWidth="1"/>
    <col min="3865" max="4071" width="9.08984375" style="17" customWidth="1"/>
    <col min="4072" max="4099" width="9" style="17"/>
    <col min="4100" max="4100" width="6.6328125" style="17" bestFit="1" customWidth="1"/>
    <col min="4101" max="4101" width="9.36328125" style="17" bestFit="1" customWidth="1"/>
    <col min="4102" max="4102" width="8.08984375" style="17" customWidth="1"/>
    <col min="4103" max="4103" width="21.54296875" style="17" bestFit="1" customWidth="1"/>
    <col min="4104" max="4104" width="6.6328125" style="17" bestFit="1" customWidth="1"/>
    <col min="4105" max="4105" width="10.54296875" style="17" bestFit="1" customWidth="1"/>
    <col min="4106" max="4108" width="11.36328125" style="17" bestFit="1" customWidth="1"/>
    <col min="4109" max="4109" width="12" style="17" bestFit="1" customWidth="1"/>
    <col min="4110" max="4110" width="16.08984375" style="17" bestFit="1" customWidth="1"/>
    <col min="4111" max="4111" width="12.453125" style="17" bestFit="1" customWidth="1"/>
    <col min="4112" max="4115" width="11.36328125" style="17" bestFit="1" customWidth="1"/>
    <col min="4116" max="4116" width="12.6328125" style="17" customWidth="1"/>
    <col min="4117" max="4117" width="14.36328125" style="17" bestFit="1" customWidth="1"/>
    <col min="4118" max="4118" width="14.54296875" style="17" customWidth="1"/>
    <col min="4119" max="4119" width="14.08984375" style="17" bestFit="1" customWidth="1"/>
    <col min="4120" max="4120" width="12.36328125" style="17" customWidth="1"/>
    <col min="4121" max="4327" width="9.08984375" style="17" customWidth="1"/>
    <col min="4328" max="4355" width="9" style="17"/>
    <col min="4356" max="4356" width="6.6328125" style="17" bestFit="1" customWidth="1"/>
    <col min="4357" max="4357" width="9.36328125" style="17" bestFit="1" customWidth="1"/>
    <col min="4358" max="4358" width="8.08984375" style="17" customWidth="1"/>
    <col min="4359" max="4359" width="21.54296875" style="17" bestFit="1" customWidth="1"/>
    <col min="4360" max="4360" width="6.6328125" style="17" bestFit="1" customWidth="1"/>
    <col min="4361" max="4361" width="10.54296875" style="17" bestFit="1" customWidth="1"/>
    <col min="4362" max="4364" width="11.36328125" style="17" bestFit="1" customWidth="1"/>
    <col min="4365" max="4365" width="12" style="17" bestFit="1" customWidth="1"/>
    <col min="4366" max="4366" width="16.08984375" style="17" bestFit="1" customWidth="1"/>
    <col min="4367" max="4367" width="12.453125" style="17" bestFit="1" customWidth="1"/>
    <col min="4368" max="4371" width="11.36328125" style="17" bestFit="1" customWidth="1"/>
    <col min="4372" max="4372" width="12.6328125" style="17" customWidth="1"/>
    <col min="4373" max="4373" width="14.36328125" style="17" bestFit="1" customWidth="1"/>
    <col min="4374" max="4374" width="14.54296875" style="17" customWidth="1"/>
    <col min="4375" max="4375" width="14.08984375" style="17" bestFit="1" customWidth="1"/>
    <col min="4376" max="4376" width="12.36328125" style="17" customWidth="1"/>
    <col min="4377" max="4583" width="9.08984375" style="17" customWidth="1"/>
    <col min="4584" max="4611" width="9" style="17"/>
    <col min="4612" max="4612" width="6.6328125" style="17" bestFit="1" customWidth="1"/>
    <col min="4613" max="4613" width="9.36328125" style="17" bestFit="1" customWidth="1"/>
    <col min="4614" max="4614" width="8.08984375" style="17" customWidth="1"/>
    <col min="4615" max="4615" width="21.54296875" style="17" bestFit="1" customWidth="1"/>
    <col min="4616" max="4616" width="6.6328125" style="17" bestFit="1" customWidth="1"/>
    <col min="4617" max="4617" width="10.54296875" style="17" bestFit="1" customWidth="1"/>
    <col min="4618" max="4620" width="11.36328125" style="17" bestFit="1" customWidth="1"/>
    <col min="4621" max="4621" width="12" style="17" bestFit="1" customWidth="1"/>
    <col min="4622" max="4622" width="16.08984375" style="17" bestFit="1" customWidth="1"/>
    <col min="4623" max="4623" width="12.453125" style="17" bestFit="1" customWidth="1"/>
    <col min="4624" max="4627" width="11.36328125" style="17" bestFit="1" customWidth="1"/>
    <col min="4628" max="4628" width="12.6328125" style="17" customWidth="1"/>
    <col min="4629" max="4629" width="14.36328125" style="17" bestFit="1" customWidth="1"/>
    <col min="4630" max="4630" width="14.54296875" style="17" customWidth="1"/>
    <col min="4631" max="4631" width="14.08984375" style="17" bestFit="1" customWidth="1"/>
    <col min="4632" max="4632" width="12.36328125" style="17" customWidth="1"/>
    <col min="4633" max="4839" width="9.08984375" style="17" customWidth="1"/>
    <col min="4840" max="4867" width="9" style="17"/>
    <col min="4868" max="4868" width="6.6328125" style="17" bestFit="1" customWidth="1"/>
    <col min="4869" max="4869" width="9.36328125" style="17" bestFit="1" customWidth="1"/>
    <col min="4870" max="4870" width="8.08984375" style="17" customWidth="1"/>
    <col min="4871" max="4871" width="21.54296875" style="17" bestFit="1" customWidth="1"/>
    <col min="4872" max="4872" width="6.6328125" style="17" bestFit="1" customWidth="1"/>
    <col min="4873" max="4873" width="10.54296875" style="17" bestFit="1" customWidth="1"/>
    <col min="4874" max="4876" width="11.36328125" style="17" bestFit="1" customWidth="1"/>
    <col min="4877" max="4877" width="12" style="17" bestFit="1" customWidth="1"/>
    <col min="4878" max="4878" width="16.08984375" style="17" bestFit="1" customWidth="1"/>
    <col min="4879" max="4879" width="12.453125" style="17" bestFit="1" customWidth="1"/>
    <col min="4880" max="4883" width="11.36328125" style="17" bestFit="1" customWidth="1"/>
    <col min="4884" max="4884" width="12.6328125" style="17" customWidth="1"/>
    <col min="4885" max="4885" width="14.36328125" style="17" bestFit="1" customWidth="1"/>
    <col min="4886" max="4886" width="14.54296875" style="17" customWidth="1"/>
    <col min="4887" max="4887" width="14.08984375" style="17" bestFit="1" customWidth="1"/>
    <col min="4888" max="4888" width="12.36328125" style="17" customWidth="1"/>
    <col min="4889" max="5095" width="9.08984375" style="17" customWidth="1"/>
    <col min="5096" max="5123" width="9" style="17"/>
    <col min="5124" max="5124" width="6.6328125" style="17" bestFit="1" customWidth="1"/>
    <col min="5125" max="5125" width="9.36328125" style="17" bestFit="1" customWidth="1"/>
    <col min="5126" max="5126" width="8.08984375" style="17" customWidth="1"/>
    <col min="5127" max="5127" width="21.54296875" style="17" bestFit="1" customWidth="1"/>
    <col min="5128" max="5128" width="6.6328125" style="17" bestFit="1" customWidth="1"/>
    <col min="5129" max="5129" width="10.54296875" style="17" bestFit="1" customWidth="1"/>
    <col min="5130" max="5132" width="11.36328125" style="17" bestFit="1" customWidth="1"/>
    <col min="5133" max="5133" width="12" style="17" bestFit="1" customWidth="1"/>
    <col min="5134" max="5134" width="16.08984375" style="17" bestFit="1" customWidth="1"/>
    <col min="5135" max="5135" width="12.453125" style="17" bestFit="1" customWidth="1"/>
    <col min="5136" max="5139" width="11.36328125" style="17" bestFit="1" customWidth="1"/>
    <col min="5140" max="5140" width="12.6328125" style="17" customWidth="1"/>
    <col min="5141" max="5141" width="14.36328125" style="17" bestFit="1" customWidth="1"/>
    <col min="5142" max="5142" width="14.54296875" style="17" customWidth="1"/>
    <col min="5143" max="5143" width="14.08984375" style="17" bestFit="1" customWidth="1"/>
    <col min="5144" max="5144" width="12.36328125" style="17" customWidth="1"/>
    <col min="5145" max="5351" width="9.08984375" style="17" customWidth="1"/>
    <col min="5352" max="5379" width="9" style="17"/>
    <col min="5380" max="5380" width="6.6328125" style="17" bestFit="1" customWidth="1"/>
    <col min="5381" max="5381" width="9.36328125" style="17" bestFit="1" customWidth="1"/>
    <col min="5382" max="5382" width="8.08984375" style="17" customWidth="1"/>
    <col min="5383" max="5383" width="21.54296875" style="17" bestFit="1" customWidth="1"/>
    <col min="5384" max="5384" width="6.6328125" style="17" bestFit="1" customWidth="1"/>
    <col min="5385" max="5385" width="10.54296875" style="17" bestFit="1" customWidth="1"/>
    <col min="5386" max="5388" width="11.36328125" style="17" bestFit="1" customWidth="1"/>
    <col min="5389" max="5389" width="12" style="17" bestFit="1" customWidth="1"/>
    <col min="5390" max="5390" width="16.08984375" style="17" bestFit="1" customWidth="1"/>
    <col min="5391" max="5391" width="12.453125" style="17" bestFit="1" customWidth="1"/>
    <col min="5392" max="5395" width="11.36328125" style="17" bestFit="1" customWidth="1"/>
    <col min="5396" max="5396" width="12.6328125" style="17" customWidth="1"/>
    <col min="5397" max="5397" width="14.36328125" style="17" bestFit="1" customWidth="1"/>
    <col min="5398" max="5398" width="14.54296875" style="17" customWidth="1"/>
    <col min="5399" max="5399" width="14.08984375" style="17" bestFit="1" customWidth="1"/>
    <col min="5400" max="5400" width="12.36328125" style="17" customWidth="1"/>
    <col min="5401" max="5607" width="9.08984375" style="17" customWidth="1"/>
    <col min="5608" max="5635" width="9" style="17"/>
    <col min="5636" max="5636" width="6.6328125" style="17" bestFit="1" customWidth="1"/>
    <col min="5637" max="5637" width="9.36328125" style="17" bestFit="1" customWidth="1"/>
    <col min="5638" max="5638" width="8.08984375" style="17" customWidth="1"/>
    <col min="5639" max="5639" width="21.54296875" style="17" bestFit="1" customWidth="1"/>
    <col min="5640" max="5640" width="6.6328125" style="17" bestFit="1" customWidth="1"/>
    <col min="5641" max="5641" width="10.54296875" style="17" bestFit="1" customWidth="1"/>
    <col min="5642" max="5644" width="11.36328125" style="17" bestFit="1" customWidth="1"/>
    <col min="5645" max="5645" width="12" style="17" bestFit="1" customWidth="1"/>
    <col min="5646" max="5646" width="16.08984375" style="17" bestFit="1" customWidth="1"/>
    <col min="5647" max="5647" width="12.453125" style="17" bestFit="1" customWidth="1"/>
    <col min="5648" max="5651" width="11.36328125" style="17" bestFit="1" customWidth="1"/>
    <col min="5652" max="5652" width="12.6328125" style="17" customWidth="1"/>
    <col min="5653" max="5653" width="14.36328125" style="17" bestFit="1" customWidth="1"/>
    <col min="5654" max="5654" width="14.54296875" style="17" customWidth="1"/>
    <col min="5655" max="5655" width="14.08984375" style="17" bestFit="1" customWidth="1"/>
    <col min="5656" max="5656" width="12.36328125" style="17" customWidth="1"/>
    <col min="5657" max="5863" width="9.08984375" style="17" customWidth="1"/>
    <col min="5864" max="5891" width="9" style="17"/>
    <col min="5892" max="5892" width="6.6328125" style="17" bestFit="1" customWidth="1"/>
    <col min="5893" max="5893" width="9.36328125" style="17" bestFit="1" customWidth="1"/>
    <col min="5894" max="5894" width="8.08984375" style="17" customWidth="1"/>
    <col min="5895" max="5895" width="21.54296875" style="17" bestFit="1" customWidth="1"/>
    <col min="5896" max="5896" width="6.6328125" style="17" bestFit="1" customWidth="1"/>
    <col min="5897" max="5897" width="10.54296875" style="17" bestFit="1" customWidth="1"/>
    <col min="5898" max="5900" width="11.36328125" style="17" bestFit="1" customWidth="1"/>
    <col min="5901" max="5901" width="12" style="17" bestFit="1" customWidth="1"/>
    <col min="5902" max="5902" width="16.08984375" style="17" bestFit="1" customWidth="1"/>
    <col min="5903" max="5903" width="12.453125" style="17" bestFit="1" customWidth="1"/>
    <col min="5904" max="5907" width="11.36328125" style="17" bestFit="1" customWidth="1"/>
    <col min="5908" max="5908" width="12.6328125" style="17" customWidth="1"/>
    <col min="5909" max="5909" width="14.36328125" style="17" bestFit="1" customWidth="1"/>
    <col min="5910" max="5910" width="14.54296875" style="17" customWidth="1"/>
    <col min="5911" max="5911" width="14.08984375" style="17" bestFit="1" customWidth="1"/>
    <col min="5912" max="5912" width="12.36328125" style="17" customWidth="1"/>
    <col min="5913" max="6119" width="9.08984375" style="17" customWidth="1"/>
    <col min="6120" max="6147" width="9" style="17"/>
    <col min="6148" max="6148" width="6.6328125" style="17" bestFit="1" customWidth="1"/>
    <col min="6149" max="6149" width="9.36328125" style="17" bestFit="1" customWidth="1"/>
    <col min="6150" max="6150" width="8.08984375" style="17" customWidth="1"/>
    <col min="6151" max="6151" width="21.54296875" style="17" bestFit="1" customWidth="1"/>
    <col min="6152" max="6152" width="6.6328125" style="17" bestFit="1" customWidth="1"/>
    <col min="6153" max="6153" width="10.54296875" style="17" bestFit="1" customWidth="1"/>
    <col min="6154" max="6156" width="11.36328125" style="17" bestFit="1" customWidth="1"/>
    <col min="6157" max="6157" width="12" style="17" bestFit="1" customWidth="1"/>
    <col min="6158" max="6158" width="16.08984375" style="17" bestFit="1" customWidth="1"/>
    <col min="6159" max="6159" width="12.453125" style="17" bestFit="1" customWidth="1"/>
    <col min="6160" max="6163" width="11.36328125" style="17" bestFit="1" customWidth="1"/>
    <col min="6164" max="6164" width="12.6328125" style="17" customWidth="1"/>
    <col min="6165" max="6165" width="14.36328125" style="17" bestFit="1" customWidth="1"/>
    <col min="6166" max="6166" width="14.54296875" style="17" customWidth="1"/>
    <col min="6167" max="6167" width="14.08984375" style="17" bestFit="1" customWidth="1"/>
    <col min="6168" max="6168" width="12.36328125" style="17" customWidth="1"/>
    <col min="6169" max="6375" width="9.08984375" style="17" customWidth="1"/>
    <col min="6376" max="6403" width="9" style="17"/>
    <col min="6404" max="6404" width="6.6328125" style="17" bestFit="1" customWidth="1"/>
    <col min="6405" max="6405" width="9.36328125" style="17" bestFit="1" customWidth="1"/>
    <col min="6406" max="6406" width="8.08984375" style="17" customWidth="1"/>
    <col min="6407" max="6407" width="21.54296875" style="17" bestFit="1" customWidth="1"/>
    <col min="6408" max="6408" width="6.6328125" style="17" bestFit="1" customWidth="1"/>
    <col min="6409" max="6409" width="10.54296875" style="17" bestFit="1" customWidth="1"/>
    <col min="6410" max="6412" width="11.36328125" style="17" bestFit="1" customWidth="1"/>
    <col min="6413" max="6413" width="12" style="17" bestFit="1" customWidth="1"/>
    <col min="6414" max="6414" width="16.08984375" style="17" bestFit="1" customWidth="1"/>
    <col min="6415" max="6415" width="12.453125" style="17" bestFit="1" customWidth="1"/>
    <col min="6416" max="6419" width="11.36328125" style="17" bestFit="1" customWidth="1"/>
    <col min="6420" max="6420" width="12.6328125" style="17" customWidth="1"/>
    <col min="6421" max="6421" width="14.36328125" style="17" bestFit="1" customWidth="1"/>
    <col min="6422" max="6422" width="14.54296875" style="17" customWidth="1"/>
    <col min="6423" max="6423" width="14.08984375" style="17" bestFit="1" customWidth="1"/>
    <col min="6424" max="6424" width="12.36328125" style="17" customWidth="1"/>
    <col min="6425" max="6631" width="9.08984375" style="17" customWidth="1"/>
    <col min="6632" max="6659" width="9" style="17"/>
    <col min="6660" max="6660" width="6.6328125" style="17" bestFit="1" customWidth="1"/>
    <col min="6661" max="6661" width="9.36328125" style="17" bestFit="1" customWidth="1"/>
    <col min="6662" max="6662" width="8.08984375" style="17" customWidth="1"/>
    <col min="6663" max="6663" width="21.54296875" style="17" bestFit="1" customWidth="1"/>
    <col min="6664" max="6664" width="6.6328125" style="17" bestFit="1" customWidth="1"/>
    <col min="6665" max="6665" width="10.54296875" style="17" bestFit="1" customWidth="1"/>
    <col min="6666" max="6668" width="11.36328125" style="17" bestFit="1" customWidth="1"/>
    <col min="6669" max="6669" width="12" style="17" bestFit="1" customWidth="1"/>
    <col min="6670" max="6670" width="16.08984375" style="17" bestFit="1" customWidth="1"/>
    <col min="6671" max="6671" width="12.453125" style="17" bestFit="1" customWidth="1"/>
    <col min="6672" max="6675" width="11.36328125" style="17" bestFit="1" customWidth="1"/>
    <col min="6676" max="6676" width="12.6328125" style="17" customWidth="1"/>
    <col min="6677" max="6677" width="14.36328125" style="17" bestFit="1" customWidth="1"/>
    <col min="6678" max="6678" width="14.54296875" style="17" customWidth="1"/>
    <col min="6679" max="6679" width="14.08984375" style="17" bestFit="1" customWidth="1"/>
    <col min="6680" max="6680" width="12.36328125" style="17" customWidth="1"/>
    <col min="6681" max="6887" width="9.08984375" style="17" customWidth="1"/>
    <col min="6888" max="6915" width="9" style="17"/>
    <col min="6916" max="6916" width="6.6328125" style="17" bestFit="1" customWidth="1"/>
    <col min="6917" max="6917" width="9.36328125" style="17" bestFit="1" customWidth="1"/>
    <col min="6918" max="6918" width="8.08984375" style="17" customWidth="1"/>
    <col min="6919" max="6919" width="21.54296875" style="17" bestFit="1" customWidth="1"/>
    <col min="6920" max="6920" width="6.6328125" style="17" bestFit="1" customWidth="1"/>
    <col min="6921" max="6921" width="10.54296875" style="17" bestFit="1" customWidth="1"/>
    <col min="6922" max="6924" width="11.36328125" style="17" bestFit="1" customWidth="1"/>
    <col min="6925" max="6925" width="12" style="17" bestFit="1" customWidth="1"/>
    <col min="6926" max="6926" width="16.08984375" style="17" bestFit="1" customWidth="1"/>
    <col min="6927" max="6927" width="12.453125" style="17" bestFit="1" customWidth="1"/>
    <col min="6928" max="6931" width="11.36328125" style="17" bestFit="1" customWidth="1"/>
    <col min="6932" max="6932" width="12.6328125" style="17" customWidth="1"/>
    <col min="6933" max="6933" width="14.36328125" style="17" bestFit="1" customWidth="1"/>
    <col min="6934" max="6934" width="14.54296875" style="17" customWidth="1"/>
    <col min="6935" max="6935" width="14.08984375" style="17" bestFit="1" customWidth="1"/>
    <col min="6936" max="6936" width="12.36328125" style="17" customWidth="1"/>
    <col min="6937" max="7143" width="9.08984375" style="17" customWidth="1"/>
    <col min="7144" max="7171" width="9" style="17"/>
    <col min="7172" max="7172" width="6.6328125" style="17" bestFit="1" customWidth="1"/>
    <col min="7173" max="7173" width="9.36328125" style="17" bestFit="1" customWidth="1"/>
    <col min="7174" max="7174" width="8.08984375" style="17" customWidth="1"/>
    <col min="7175" max="7175" width="21.54296875" style="17" bestFit="1" customWidth="1"/>
    <col min="7176" max="7176" width="6.6328125" style="17" bestFit="1" customWidth="1"/>
    <col min="7177" max="7177" width="10.54296875" style="17" bestFit="1" customWidth="1"/>
    <col min="7178" max="7180" width="11.36328125" style="17" bestFit="1" customWidth="1"/>
    <col min="7181" max="7181" width="12" style="17" bestFit="1" customWidth="1"/>
    <col min="7182" max="7182" width="16.08984375" style="17" bestFit="1" customWidth="1"/>
    <col min="7183" max="7183" width="12.453125" style="17" bestFit="1" customWidth="1"/>
    <col min="7184" max="7187" width="11.36328125" style="17" bestFit="1" customWidth="1"/>
    <col min="7188" max="7188" width="12.6328125" style="17" customWidth="1"/>
    <col min="7189" max="7189" width="14.36328125" style="17" bestFit="1" customWidth="1"/>
    <col min="7190" max="7190" width="14.54296875" style="17" customWidth="1"/>
    <col min="7191" max="7191" width="14.08984375" style="17" bestFit="1" customWidth="1"/>
    <col min="7192" max="7192" width="12.36328125" style="17" customWidth="1"/>
    <col min="7193" max="7399" width="9.08984375" style="17" customWidth="1"/>
    <col min="7400" max="7427" width="9" style="17"/>
    <col min="7428" max="7428" width="6.6328125" style="17" bestFit="1" customWidth="1"/>
    <col min="7429" max="7429" width="9.36328125" style="17" bestFit="1" customWidth="1"/>
    <col min="7430" max="7430" width="8.08984375" style="17" customWidth="1"/>
    <col min="7431" max="7431" width="21.54296875" style="17" bestFit="1" customWidth="1"/>
    <col min="7432" max="7432" width="6.6328125" style="17" bestFit="1" customWidth="1"/>
    <col min="7433" max="7433" width="10.54296875" style="17" bestFit="1" customWidth="1"/>
    <col min="7434" max="7436" width="11.36328125" style="17" bestFit="1" customWidth="1"/>
    <col min="7437" max="7437" width="12" style="17" bestFit="1" customWidth="1"/>
    <col min="7438" max="7438" width="16.08984375" style="17" bestFit="1" customWidth="1"/>
    <col min="7439" max="7439" width="12.453125" style="17" bestFit="1" customWidth="1"/>
    <col min="7440" max="7443" width="11.36328125" style="17" bestFit="1" customWidth="1"/>
    <col min="7444" max="7444" width="12.6328125" style="17" customWidth="1"/>
    <col min="7445" max="7445" width="14.36328125" style="17" bestFit="1" customWidth="1"/>
    <col min="7446" max="7446" width="14.54296875" style="17" customWidth="1"/>
    <col min="7447" max="7447" width="14.08984375" style="17" bestFit="1" customWidth="1"/>
    <col min="7448" max="7448" width="12.36328125" style="17" customWidth="1"/>
    <col min="7449" max="7655" width="9.08984375" style="17" customWidth="1"/>
    <col min="7656" max="7683" width="9" style="17"/>
    <col min="7684" max="7684" width="6.6328125" style="17" bestFit="1" customWidth="1"/>
    <col min="7685" max="7685" width="9.36328125" style="17" bestFit="1" customWidth="1"/>
    <col min="7686" max="7686" width="8.08984375" style="17" customWidth="1"/>
    <col min="7687" max="7687" width="21.54296875" style="17" bestFit="1" customWidth="1"/>
    <col min="7688" max="7688" width="6.6328125" style="17" bestFit="1" customWidth="1"/>
    <col min="7689" max="7689" width="10.54296875" style="17" bestFit="1" customWidth="1"/>
    <col min="7690" max="7692" width="11.36328125" style="17" bestFit="1" customWidth="1"/>
    <col min="7693" max="7693" width="12" style="17" bestFit="1" customWidth="1"/>
    <col min="7694" max="7694" width="16.08984375" style="17" bestFit="1" customWidth="1"/>
    <col min="7695" max="7695" width="12.453125" style="17" bestFit="1" customWidth="1"/>
    <col min="7696" max="7699" width="11.36328125" style="17" bestFit="1" customWidth="1"/>
    <col min="7700" max="7700" width="12.6328125" style="17" customWidth="1"/>
    <col min="7701" max="7701" width="14.36328125" style="17" bestFit="1" customWidth="1"/>
    <col min="7702" max="7702" width="14.54296875" style="17" customWidth="1"/>
    <col min="7703" max="7703" width="14.08984375" style="17" bestFit="1" customWidth="1"/>
    <col min="7704" max="7704" width="12.36328125" style="17" customWidth="1"/>
    <col min="7705" max="7911" width="9.08984375" style="17" customWidth="1"/>
    <col min="7912" max="7939" width="9" style="17"/>
    <col min="7940" max="7940" width="6.6328125" style="17" bestFit="1" customWidth="1"/>
    <col min="7941" max="7941" width="9.36328125" style="17" bestFit="1" customWidth="1"/>
    <col min="7942" max="7942" width="8.08984375" style="17" customWidth="1"/>
    <col min="7943" max="7943" width="21.54296875" style="17" bestFit="1" customWidth="1"/>
    <col min="7944" max="7944" width="6.6328125" style="17" bestFit="1" customWidth="1"/>
    <col min="7945" max="7945" width="10.54296875" style="17" bestFit="1" customWidth="1"/>
    <col min="7946" max="7948" width="11.36328125" style="17" bestFit="1" customWidth="1"/>
    <col min="7949" max="7949" width="12" style="17" bestFit="1" customWidth="1"/>
    <col min="7950" max="7950" width="16.08984375" style="17" bestFit="1" customWidth="1"/>
    <col min="7951" max="7951" width="12.453125" style="17" bestFit="1" customWidth="1"/>
    <col min="7952" max="7955" width="11.36328125" style="17" bestFit="1" customWidth="1"/>
    <col min="7956" max="7956" width="12.6328125" style="17" customWidth="1"/>
    <col min="7957" max="7957" width="14.36328125" style="17" bestFit="1" customWidth="1"/>
    <col min="7958" max="7958" width="14.54296875" style="17" customWidth="1"/>
    <col min="7959" max="7959" width="14.08984375" style="17" bestFit="1" customWidth="1"/>
    <col min="7960" max="7960" width="12.36328125" style="17" customWidth="1"/>
    <col min="7961" max="8167" width="9.08984375" style="17" customWidth="1"/>
    <col min="8168" max="8195" width="9" style="17"/>
    <col min="8196" max="8196" width="6.6328125" style="17" bestFit="1" customWidth="1"/>
    <col min="8197" max="8197" width="9.36328125" style="17" bestFit="1" customWidth="1"/>
    <col min="8198" max="8198" width="8.08984375" style="17" customWidth="1"/>
    <col min="8199" max="8199" width="21.54296875" style="17" bestFit="1" customWidth="1"/>
    <col min="8200" max="8200" width="6.6328125" style="17" bestFit="1" customWidth="1"/>
    <col min="8201" max="8201" width="10.54296875" style="17" bestFit="1" customWidth="1"/>
    <col min="8202" max="8204" width="11.36328125" style="17" bestFit="1" customWidth="1"/>
    <col min="8205" max="8205" width="12" style="17" bestFit="1" customWidth="1"/>
    <col min="8206" max="8206" width="16.08984375" style="17" bestFit="1" customWidth="1"/>
    <col min="8207" max="8207" width="12.453125" style="17" bestFit="1" customWidth="1"/>
    <col min="8208" max="8211" width="11.36328125" style="17" bestFit="1" customWidth="1"/>
    <col min="8212" max="8212" width="12.6328125" style="17" customWidth="1"/>
    <col min="8213" max="8213" width="14.36328125" style="17" bestFit="1" customWidth="1"/>
    <col min="8214" max="8214" width="14.54296875" style="17" customWidth="1"/>
    <col min="8215" max="8215" width="14.08984375" style="17" bestFit="1" customWidth="1"/>
    <col min="8216" max="8216" width="12.36328125" style="17" customWidth="1"/>
    <col min="8217" max="8423" width="9.08984375" style="17" customWidth="1"/>
    <col min="8424" max="8451" width="9" style="17"/>
    <col min="8452" max="8452" width="6.6328125" style="17" bestFit="1" customWidth="1"/>
    <col min="8453" max="8453" width="9.36328125" style="17" bestFit="1" customWidth="1"/>
    <col min="8454" max="8454" width="8.08984375" style="17" customWidth="1"/>
    <col min="8455" max="8455" width="21.54296875" style="17" bestFit="1" customWidth="1"/>
    <col min="8456" max="8456" width="6.6328125" style="17" bestFit="1" customWidth="1"/>
    <col min="8457" max="8457" width="10.54296875" style="17" bestFit="1" customWidth="1"/>
    <col min="8458" max="8460" width="11.36328125" style="17" bestFit="1" customWidth="1"/>
    <col min="8461" max="8461" width="12" style="17" bestFit="1" customWidth="1"/>
    <col min="8462" max="8462" width="16.08984375" style="17" bestFit="1" customWidth="1"/>
    <col min="8463" max="8463" width="12.453125" style="17" bestFit="1" customWidth="1"/>
    <col min="8464" max="8467" width="11.36328125" style="17" bestFit="1" customWidth="1"/>
    <col min="8468" max="8468" width="12.6328125" style="17" customWidth="1"/>
    <col min="8469" max="8469" width="14.36328125" style="17" bestFit="1" customWidth="1"/>
    <col min="8470" max="8470" width="14.54296875" style="17" customWidth="1"/>
    <col min="8471" max="8471" width="14.08984375" style="17" bestFit="1" customWidth="1"/>
    <col min="8472" max="8472" width="12.36328125" style="17" customWidth="1"/>
    <col min="8473" max="8679" width="9.08984375" style="17" customWidth="1"/>
    <col min="8680" max="8707" width="9" style="17"/>
    <col min="8708" max="8708" width="6.6328125" style="17" bestFit="1" customWidth="1"/>
    <col min="8709" max="8709" width="9.36328125" style="17" bestFit="1" customWidth="1"/>
    <col min="8710" max="8710" width="8.08984375" style="17" customWidth="1"/>
    <col min="8711" max="8711" width="21.54296875" style="17" bestFit="1" customWidth="1"/>
    <col min="8712" max="8712" width="6.6328125" style="17" bestFit="1" customWidth="1"/>
    <col min="8713" max="8713" width="10.54296875" style="17" bestFit="1" customWidth="1"/>
    <col min="8714" max="8716" width="11.36328125" style="17" bestFit="1" customWidth="1"/>
    <col min="8717" max="8717" width="12" style="17" bestFit="1" customWidth="1"/>
    <col min="8718" max="8718" width="16.08984375" style="17" bestFit="1" customWidth="1"/>
    <col min="8719" max="8719" width="12.453125" style="17" bestFit="1" customWidth="1"/>
    <col min="8720" max="8723" width="11.36328125" style="17" bestFit="1" customWidth="1"/>
    <col min="8724" max="8724" width="12.6328125" style="17" customWidth="1"/>
    <col min="8725" max="8725" width="14.36328125" style="17" bestFit="1" customWidth="1"/>
    <col min="8726" max="8726" width="14.54296875" style="17" customWidth="1"/>
    <col min="8727" max="8727" width="14.08984375" style="17" bestFit="1" customWidth="1"/>
    <col min="8728" max="8728" width="12.36328125" style="17" customWidth="1"/>
    <col min="8729" max="8935" width="9.08984375" style="17" customWidth="1"/>
    <col min="8936" max="8963" width="9" style="17"/>
    <col min="8964" max="8964" width="6.6328125" style="17" bestFit="1" customWidth="1"/>
    <col min="8965" max="8965" width="9.36328125" style="17" bestFit="1" customWidth="1"/>
    <col min="8966" max="8966" width="8.08984375" style="17" customWidth="1"/>
    <col min="8967" max="8967" width="21.54296875" style="17" bestFit="1" customWidth="1"/>
    <col min="8968" max="8968" width="6.6328125" style="17" bestFit="1" customWidth="1"/>
    <col min="8969" max="8969" width="10.54296875" style="17" bestFit="1" customWidth="1"/>
    <col min="8970" max="8972" width="11.36328125" style="17" bestFit="1" customWidth="1"/>
    <col min="8973" max="8973" width="12" style="17" bestFit="1" customWidth="1"/>
    <col min="8974" max="8974" width="16.08984375" style="17" bestFit="1" customWidth="1"/>
    <col min="8975" max="8975" width="12.453125" style="17" bestFit="1" customWidth="1"/>
    <col min="8976" max="8979" width="11.36328125" style="17" bestFit="1" customWidth="1"/>
    <col min="8980" max="8980" width="12.6328125" style="17" customWidth="1"/>
    <col min="8981" max="8981" width="14.36328125" style="17" bestFit="1" customWidth="1"/>
    <col min="8982" max="8982" width="14.54296875" style="17" customWidth="1"/>
    <col min="8983" max="8983" width="14.08984375" style="17" bestFit="1" customWidth="1"/>
    <col min="8984" max="8984" width="12.36328125" style="17" customWidth="1"/>
    <col min="8985" max="9191" width="9.08984375" style="17" customWidth="1"/>
    <col min="9192" max="9219" width="9" style="17"/>
    <col min="9220" max="9220" width="6.6328125" style="17" bestFit="1" customWidth="1"/>
    <col min="9221" max="9221" width="9.36328125" style="17" bestFit="1" customWidth="1"/>
    <col min="9222" max="9222" width="8.08984375" style="17" customWidth="1"/>
    <col min="9223" max="9223" width="21.54296875" style="17" bestFit="1" customWidth="1"/>
    <col min="9224" max="9224" width="6.6328125" style="17" bestFit="1" customWidth="1"/>
    <col min="9225" max="9225" width="10.54296875" style="17" bestFit="1" customWidth="1"/>
    <col min="9226" max="9228" width="11.36328125" style="17" bestFit="1" customWidth="1"/>
    <col min="9229" max="9229" width="12" style="17" bestFit="1" customWidth="1"/>
    <col min="9230" max="9230" width="16.08984375" style="17" bestFit="1" customWidth="1"/>
    <col min="9231" max="9231" width="12.453125" style="17" bestFit="1" customWidth="1"/>
    <col min="9232" max="9235" width="11.36328125" style="17" bestFit="1" customWidth="1"/>
    <col min="9236" max="9236" width="12.6328125" style="17" customWidth="1"/>
    <col min="9237" max="9237" width="14.36328125" style="17" bestFit="1" customWidth="1"/>
    <col min="9238" max="9238" width="14.54296875" style="17" customWidth="1"/>
    <col min="9239" max="9239" width="14.08984375" style="17" bestFit="1" customWidth="1"/>
    <col min="9240" max="9240" width="12.36328125" style="17" customWidth="1"/>
    <col min="9241" max="9447" width="9.08984375" style="17" customWidth="1"/>
    <col min="9448" max="9475" width="9" style="17"/>
    <col min="9476" max="9476" width="6.6328125" style="17" bestFit="1" customWidth="1"/>
    <col min="9477" max="9477" width="9.36328125" style="17" bestFit="1" customWidth="1"/>
    <col min="9478" max="9478" width="8.08984375" style="17" customWidth="1"/>
    <col min="9479" max="9479" width="21.54296875" style="17" bestFit="1" customWidth="1"/>
    <col min="9480" max="9480" width="6.6328125" style="17" bestFit="1" customWidth="1"/>
    <col min="9481" max="9481" width="10.54296875" style="17" bestFit="1" customWidth="1"/>
    <col min="9482" max="9484" width="11.36328125" style="17" bestFit="1" customWidth="1"/>
    <col min="9485" max="9485" width="12" style="17" bestFit="1" customWidth="1"/>
    <col min="9486" max="9486" width="16.08984375" style="17" bestFit="1" customWidth="1"/>
    <col min="9487" max="9487" width="12.453125" style="17" bestFit="1" customWidth="1"/>
    <col min="9488" max="9491" width="11.36328125" style="17" bestFit="1" customWidth="1"/>
    <col min="9492" max="9492" width="12.6328125" style="17" customWidth="1"/>
    <col min="9493" max="9493" width="14.36328125" style="17" bestFit="1" customWidth="1"/>
    <col min="9494" max="9494" width="14.54296875" style="17" customWidth="1"/>
    <col min="9495" max="9495" width="14.08984375" style="17" bestFit="1" customWidth="1"/>
    <col min="9496" max="9496" width="12.36328125" style="17" customWidth="1"/>
    <col min="9497" max="9703" width="9.08984375" style="17" customWidth="1"/>
    <col min="9704" max="9731" width="9" style="17"/>
    <col min="9732" max="9732" width="6.6328125" style="17" bestFit="1" customWidth="1"/>
    <col min="9733" max="9733" width="9.36328125" style="17" bestFit="1" customWidth="1"/>
    <col min="9734" max="9734" width="8.08984375" style="17" customWidth="1"/>
    <col min="9735" max="9735" width="21.54296875" style="17" bestFit="1" customWidth="1"/>
    <col min="9736" max="9736" width="6.6328125" style="17" bestFit="1" customWidth="1"/>
    <col min="9737" max="9737" width="10.54296875" style="17" bestFit="1" customWidth="1"/>
    <col min="9738" max="9740" width="11.36328125" style="17" bestFit="1" customWidth="1"/>
    <col min="9741" max="9741" width="12" style="17" bestFit="1" customWidth="1"/>
    <col min="9742" max="9742" width="16.08984375" style="17" bestFit="1" customWidth="1"/>
    <col min="9743" max="9743" width="12.453125" style="17" bestFit="1" customWidth="1"/>
    <col min="9744" max="9747" width="11.36328125" style="17" bestFit="1" customWidth="1"/>
    <col min="9748" max="9748" width="12.6328125" style="17" customWidth="1"/>
    <col min="9749" max="9749" width="14.36328125" style="17" bestFit="1" customWidth="1"/>
    <col min="9750" max="9750" width="14.54296875" style="17" customWidth="1"/>
    <col min="9751" max="9751" width="14.08984375" style="17" bestFit="1" customWidth="1"/>
    <col min="9752" max="9752" width="12.36328125" style="17" customWidth="1"/>
    <col min="9753" max="9959" width="9.08984375" style="17" customWidth="1"/>
    <col min="9960" max="9987" width="9" style="17"/>
    <col min="9988" max="9988" width="6.6328125" style="17" bestFit="1" customWidth="1"/>
    <col min="9989" max="9989" width="9.36328125" style="17" bestFit="1" customWidth="1"/>
    <col min="9990" max="9990" width="8.08984375" style="17" customWidth="1"/>
    <col min="9991" max="9991" width="21.54296875" style="17" bestFit="1" customWidth="1"/>
    <col min="9992" max="9992" width="6.6328125" style="17" bestFit="1" customWidth="1"/>
    <col min="9993" max="9993" width="10.54296875" style="17" bestFit="1" customWidth="1"/>
    <col min="9994" max="9996" width="11.36328125" style="17" bestFit="1" customWidth="1"/>
    <col min="9997" max="9997" width="12" style="17" bestFit="1" customWidth="1"/>
    <col min="9998" max="9998" width="16.08984375" style="17" bestFit="1" customWidth="1"/>
    <col min="9999" max="9999" width="12.453125" style="17" bestFit="1" customWidth="1"/>
    <col min="10000" max="10003" width="11.36328125" style="17" bestFit="1" customWidth="1"/>
    <col min="10004" max="10004" width="12.6328125" style="17" customWidth="1"/>
    <col min="10005" max="10005" width="14.36328125" style="17" bestFit="1" customWidth="1"/>
    <col min="10006" max="10006" width="14.54296875" style="17" customWidth="1"/>
    <col min="10007" max="10007" width="14.08984375" style="17" bestFit="1" customWidth="1"/>
    <col min="10008" max="10008" width="12.36328125" style="17" customWidth="1"/>
    <col min="10009" max="10215" width="9.08984375" style="17" customWidth="1"/>
    <col min="10216" max="10243" width="9" style="17"/>
    <col min="10244" max="10244" width="6.6328125" style="17" bestFit="1" customWidth="1"/>
    <col min="10245" max="10245" width="9.36328125" style="17" bestFit="1" customWidth="1"/>
    <col min="10246" max="10246" width="8.08984375" style="17" customWidth="1"/>
    <col min="10247" max="10247" width="21.54296875" style="17" bestFit="1" customWidth="1"/>
    <col min="10248" max="10248" width="6.6328125" style="17" bestFit="1" customWidth="1"/>
    <col min="10249" max="10249" width="10.54296875" style="17" bestFit="1" customWidth="1"/>
    <col min="10250" max="10252" width="11.36328125" style="17" bestFit="1" customWidth="1"/>
    <col min="10253" max="10253" width="12" style="17" bestFit="1" customWidth="1"/>
    <col min="10254" max="10254" width="16.08984375" style="17" bestFit="1" customWidth="1"/>
    <col min="10255" max="10255" width="12.453125" style="17" bestFit="1" customWidth="1"/>
    <col min="10256" max="10259" width="11.36328125" style="17" bestFit="1" customWidth="1"/>
    <col min="10260" max="10260" width="12.6328125" style="17" customWidth="1"/>
    <col min="10261" max="10261" width="14.36328125" style="17" bestFit="1" customWidth="1"/>
    <col min="10262" max="10262" width="14.54296875" style="17" customWidth="1"/>
    <col min="10263" max="10263" width="14.08984375" style="17" bestFit="1" customWidth="1"/>
    <col min="10264" max="10264" width="12.36328125" style="17" customWidth="1"/>
    <col min="10265" max="10471" width="9.08984375" style="17" customWidth="1"/>
    <col min="10472" max="10499" width="9" style="17"/>
    <col min="10500" max="10500" width="6.6328125" style="17" bestFit="1" customWidth="1"/>
    <col min="10501" max="10501" width="9.36328125" style="17" bestFit="1" customWidth="1"/>
    <col min="10502" max="10502" width="8.08984375" style="17" customWidth="1"/>
    <col min="10503" max="10503" width="21.54296875" style="17" bestFit="1" customWidth="1"/>
    <col min="10504" max="10504" width="6.6328125" style="17" bestFit="1" customWidth="1"/>
    <col min="10505" max="10505" width="10.54296875" style="17" bestFit="1" customWidth="1"/>
    <col min="10506" max="10508" width="11.36328125" style="17" bestFit="1" customWidth="1"/>
    <col min="10509" max="10509" width="12" style="17" bestFit="1" customWidth="1"/>
    <col min="10510" max="10510" width="16.08984375" style="17" bestFit="1" customWidth="1"/>
    <col min="10511" max="10511" width="12.453125" style="17" bestFit="1" customWidth="1"/>
    <col min="10512" max="10515" width="11.36328125" style="17" bestFit="1" customWidth="1"/>
    <col min="10516" max="10516" width="12.6328125" style="17" customWidth="1"/>
    <col min="10517" max="10517" width="14.36328125" style="17" bestFit="1" customWidth="1"/>
    <col min="10518" max="10518" width="14.54296875" style="17" customWidth="1"/>
    <col min="10519" max="10519" width="14.08984375" style="17" bestFit="1" customWidth="1"/>
    <col min="10520" max="10520" width="12.36328125" style="17" customWidth="1"/>
    <col min="10521" max="10727" width="9.08984375" style="17" customWidth="1"/>
    <col min="10728" max="10755" width="9" style="17"/>
    <col min="10756" max="10756" width="6.6328125" style="17" bestFit="1" customWidth="1"/>
    <col min="10757" max="10757" width="9.36328125" style="17" bestFit="1" customWidth="1"/>
    <col min="10758" max="10758" width="8.08984375" style="17" customWidth="1"/>
    <col min="10759" max="10759" width="21.54296875" style="17" bestFit="1" customWidth="1"/>
    <col min="10760" max="10760" width="6.6328125" style="17" bestFit="1" customWidth="1"/>
    <col min="10761" max="10761" width="10.54296875" style="17" bestFit="1" customWidth="1"/>
    <col min="10762" max="10764" width="11.36328125" style="17" bestFit="1" customWidth="1"/>
    <col min="10765" max="10765" width="12" style="17" bestFit="1" customWidth="1"/>
    <col min="10766" max="10766" width="16.08984375" style="17" bestFit="1" customWidth="1"/>
    <col min="10767" max="10767" width="12.453125" style="17" bestFit="1" customWidth="1"/>
    <col min="10768" max="10771" width="11.36328125" style="17" bestFit="1" customWidth="1"/>
    <col min="10772" max="10772" width="12.6328125" style="17" customWidth="1"/>
    <col min="10773" max="10773" width="14.36328125" style="17" bestFit="1" customWidth="1"/>
    <col min="10774" max="10774" width="14.54296875" style="17" customWidth="1"/>
    <col min="10775" max="10775" width="14.08984375" style="17" bestFit="1" customWidth="1"/>
    <col min="10776" max="10776" width="12.36328125" style="17" customWidth="1"/>
    <col min="10777" max="10983" width="9.08984375" style="17" customWidth="1"/>
    <col min="10984" max="11011" width="9" style="17"/>
    <col min="11012" max="11012" width="6.6328125" style="17" bestFit="1" customWidth="1"/>
    <col min="11013" max="11013" width="9.36328125" style="17" bestFit="1" customWidth="1"/>
    <col min="11014" max="11014" width="8.08984375" style="17" customWidth="1"/>
    <col min="11015" max="11015" width="21.54296875" style="17" bestFit="1" customWidth="1"/>
    <col min="11016" max="11016" width="6.6328125" style="17" bestFit="1" customWidth="1"/>
    <col min="11017" max="11017" width="10.54296875" style="17" bestFit="1" customWidth="1"/>
    <col min="11018" max="11020" width="11.36328125" style="17" bestFit="1" customWidth="1"/>
    <col min="11021" max="11021" width="12" style="17" bestFit="1" customWidth="1"/>
    <col min="11022" max="11022" width="16.08984375" style="17" bestFit="1" customWidth="1"/>
    <col min="11023" max="11023" width="12.453125" style="17" bestFit="1" customWidth="1"/>
    <col min="11024" max="11027" width="11.36328125" style="17" bestFit="1" customWidth="1"/>
    <col min="11028" max="11028" width="12.6328125" style="17" customWidth="1"/>
    <col min="11029" max="11029" width="14.36328125" style="17" bestFit="1" customWidth="1"/>
    <col min="11030" max="11030" width="14.54296875" style="17" customWidth="1"/>
    <col min="11031" max="11031" width="14.08984375" style="17" bestFit="1" customWidth="1"/>
    <col min="11032" max="11032" width="12.36328125" style="17" customWidth="1"/>
    <col min="11033" max="11239" width="9.08984375" style="17" customWidth="1"/>
    <col min="11240" max="11267" width="9" style="17"/>
    <col min="11268" max="11268" width="6.6328125" style="17" bestFit="1" customWidth="1"/>
    <col min="11269" max="11269" width="9.36328125" style="17" bestFit="1" customWidth="1"/>
    <col min="11270" max="11270" width="8.08984375" style="17" customWidth="1"/>
    <col min="11271" max="11271" width="21.54296875" style="17" bestFit="1" customWidth="1"/>
    <col min="11272" max="11272" width="6.6328125" style="17" bestFit="1" customWidth="1"/>
    <col min="11273" max="11273" width="10.54296875" style="17" bestFit="1" customWidth="1"/>
    <col min="11274" max="11276" width="11.36328125" style="17" bestFit="1" customWidth="1"/>
    <col min="11277" max="11277" width="12" style="17" bestFit="1" customWidth="1"/>
    <col min="11278" max="11278" width="16.08984375" style="17" bestFit="1" customWidth="1"/>
    <col min="11279" max="11279" width="12.453125" style="17" bestFit="1" customWidth="1"/>
    <col min="11280" max="11283" width="11.36328125" style="17" bestFit="1" customWidth="1"/>
    <col min="11284" max="11284" width="12.6328125" style="17" customWidth="1"/>
    <col min="11285" max="11285" width="14.36328125" style="17" bestFit="1" customWidth="1"/>
    <col min="11286" max="11286" width="14.54296875" style="17" customWidth="1"/>
    <col min="11287" max="11287" width="14.08984375" style="17" bestFit="1" customWidth="1"/>
    <col min="11288" max="11288" width="12.36328125" style="17" customWidth="1"/>
    <col min="11289" max="11495" width="9.08984375" style="17" customWidth="1"/>
    <col min="11496" max="11523" width="9" style="17"/>
    <col min="11524" max="11524" width="6.6328125" style="17" bestFit="1" customWidth="1"/>
    <col min="11525" max="11525" width="9.36328125" style="17" bestFit="1" customWidth="1"/>
    <col min="11526" max="11526" width="8.08984375" style="17" customWidth="1"/>
    <col min="11527" max="11527" width="21.54296875" style="17" bestFit="1" customWidth="1"/>
    <col min="11528" max="11528" width="6.6328125" style="17" bestFit="1" customWidth="1"/>
    <col min="11529" max="11529" width="10.54296875" style="17" bestFit="1" customWidth="1"/>
    <col min="11530" max="11532" width="11.36328125" style="17" bestFit="1" customWidth="1"/>
    <col min="11533" max="11533" width="12" style="17" bestFit="1" customWidth="1"/>
    <col min="11534" max="11534" width="16.08984375" style="17" bestFit="1" customWidth="1"/>
    <col min="11535" max="11535" width="12.453125" style="17" bestFit="1" customWidth="1"/>
    <col min="11536" max="11539" width="11.36328125" style="17" bestFit="1" customWidth="1"/>
    <col min="11540" max="11540" width="12.6328125" style="17" customWidth="1"/>
    <col min="11541" max="11541" width="14.36328125" style="17" bestFit="1" customWidth="1"/>
    <col min="11542" max="11542" width="14.54296875" style="17" customWidth="1"/>
    <col min="11543" max="11543" width="14.08984375" style="17" bestFit="1" customWidth="1"/>
    <col min="11544" max="11544" width="12.36328125" style="17" customWidth="1"/>
    <col min="11545" max="11751" width="9.08984375" style="17" customWidth="1"/>
    <col min="11752" max="11779" width="9" style="17"/>
    <col min="11780" max="11780" width="6.6328125" style="17" bestFit="1" customWidth="1"/>
    <col min="11781" max="11781" width="9.36328125" style="17" bestFit="1" customWidth="1"/>
    <col min="11782" max="11782" width="8.08984375" style="17" customWidth="1"/>
    <col min="11783" max="11783" width="21.54296875" style="17" bestFit="1" customWidth="1"/>
    <col min="11784" max="11784" width="6.6328125" style="17" bestFit="1" customWidth="1"/>
    <col min="11785" max="11785" width="10.54296875" style="17" bestFit="1" customWidth="1"/>
    <col min="11786" max="11788" width="11.36328125" style="17" bestFit="1" customWidth="1"/>
    <col min="11789" max="11789" width="12" style="17" bestFit="1" customWidth="1"/>
    <col min="11790" max="11790" width="16.08984375" style="17" bestFit="1" customWidth="1"/>
    <col min="11791" max="11791" width="12.453125" style="17" bestFit="1" customWidth="1"/>
    <col min="11792" max="11795" width="11.36328125" style="17" bestFit="1" customWidth="1"/>
    <col min="11796" max="11796" width="12.6328125" style="17" customWidth="1"/>
    <col min="11797" max="11797" width="14.36328125" style="17" bestFit="1" customWidth="1"/>
    <col min="11798" max="11798" width="14.54296875" style="17" customWidth="1"/>
    <col min="11799" max="11799" width="14.08984375" style="17" bestFit="1" customWidth="1"/>
    <col min="11800" max="11800" width="12.36328125" style="17" customWidth="1"/>
    <col min="11801" max="12007" width="9.08984375" style="17" customWidth="1"/>
    <col min="12008" max="12035" width="9" style="17"/>
    <col min="12036" max="12036" width="6.6328125" style="17" bestFit="1" customWidth="1"/>
    <col min="12037" max="12037" width="9.36328125" style="17" bestFit="1" customWidth="1"/>
    <col min="12038" max="12038" width="8.08984375" style="17" customWidth="1"/>
    <col min="12039" max="12039" width="21.54296875" style="17" bestFit="1" customWidth="1"/>
    <col min="12040" max="12040" width="6.6328125" style="17" bestFit="1" customWidth="1"/>
    <col min="12041" max="12041" width="10.54296875" style="17" bestFit="1" customWidth="1"/>
    <col min="12042" max="12044" width="11.36328125" style="17" bestFit="1" customWidth="1"/>
    <col min="12045" max="12045" width="12" style="17" bestFit="1" customWidth="1"/>
    <col min="12046" max="12046" width="16.08984375" style="17" bestFit="1" customWidth="1"/>
    <col min="12047" max="12047" width="12.453125" style="17" bestFit="1" customWidth="1"/>
    <col min="12048" max="12051" width="11.36328125" style="17" bestFit="1" customWidth="1"/>
    <col min="12052" max="12052" width="12.6328125" style="17" customWidth="1"/>
    <col min="12053" max="12053" width="14.36328125" style="17" bestFit="1" customWidth="1"/>
    <col min="12054" max="12054" width="14.54296875" style="17" customWidth="1"/>
    <col min="12055" max="12055" width="14.08984375" style="17" bestFit="1" customWidth="1"/>
    <col min="12056" max="12056" width="12.36328125" style="17" customWidth="1"/>
    <col min="12057" max="12263" width="9.08984375" style="17" customWidth="1"/>
    <col min="12264" max="12291" width="9" style="17"/>
    <col min="12292" max="12292" width="6.6328125" style="17" bestFit="1" customWidth="1"/>
    <col min="12293" max="12293" width="9.36328125" style="17" bestFit="1" customWidth="1"/>
    <col min="12294" max="12294" width="8.08984375" style="17" customWidth="1"/>
    <col min="12295" max="12295" width="21.54296875" style="17" bestFit="1" customWidth="1"/>
    <col min="12296" max="12296" width="6.6328125" style="17" bestFit="1" customWidth="1"/>
    <col min="12297" max="12297" width="10.54296875" style="17" bestFit="1" customWidth="1"/>
    <col min="12298" max="12300" width="11.36328125" style="17" bestFit="1" customWidth="1"/>
    <col min="12301" max="12301" width="12" style="17" bestFit="1" customWidth="1"/>
    <col min="12302" max="12302" width="16.08984375" style="17" bestFit="1" customWidth="1"/>
    <col min="12303" max="12303" width="12.453125" style="17" bestFit="1" customWidth="1"/>
    <col min="12304" max="12307" width="11.36328125" style="17" bestFit="1" customWidth="1"/>
    <col min="12308" max="12308" width="12.6328125" style="17" customWidth="1"/>
    <col min="12309" max="12309" width="14.36328125" style="17" bestFit="1" customWidth="1"/>
    <col min="12310" max="12310" width="14.54296875" style="17" customWidth="1"/>
    <col min="12311" max="12311" width="14.08984375" style="17" bestFit="1" customWidth="1"/>
    <col min="12312" max="12312" width="12.36328125" style="17" customWidth="1"/>
    <col min="12313" max="12519" width="9.08984375" style="17" customWidth="1"/>
    <col min="12520" max="12547" width="9" style="17"/>
    <col min="12548" max="12548" width="6.6328125" style="17" bestFit="1" customWidth="1"/>
    <col min="12549" max="12549" width="9.36328125" style="17" bestFit="1" customWidth="1"/>
    <col min="12550" max="12550" width="8.08984375" style="17" customWidth="1"/>
    <col min="12551" max="12551" width="21.54296875" style="17" bestFit="1" customWidth="1"/>
    <col min="12552" max="12552" width="6.6328125" style="17" bestFit="1" customWidth="1"/>
    <col min="12553" max="12553" width="10.54296875" style="17" bestFit="1" customWidth="1"/>
    <col min="12554" max="12556" width="11.36328125" style="17" bestFit="1" customWidth="1"/>
    <col min="12557" max="12557" width="12" style="17" bestFit="1" customWidth="1"/>
    <col min="12558" max="12558" width="16.08984375" style="17" bestFit="1" customWidth="1"/>
    <col min="12559" max="12559" width="12.453125" style="17" bestFit="1" customWidth="1"/>
    <col min="12560" max="12563" width="11.36328125" style="17" bestFit="1" customWidth="1"/>
    <col min="12564" max="12564" width="12.6328125" style="17" customWidth="1"/>
    <col min="12565" max="12565" width="14.36328125" style="17" bestFit="1" customWidth="1"/>
    <col min="12566" max="12566" width="14.54296875" style="17" customWidth="1"/>
    <col min="12567" max="12567" width="14.08984375" style="17" bestFit="1" customWidth="1"/>
    <col min="12568" max="12568" width="12.36328125" style="17" customWidth="1"/>
    <col min="12569" max="12775" width="9.08984375" style="17" customWidth="1"/>
    <col min="12776" max="12803" width="9" style="17"/>
    <col min="12804" max="12804" width="6.6328125" style="17" bestFit="1" customWidth="1"/>
    <col min="12805" max="12805" width="9.36328125" style="17" bestFit="1" customWidth="1"/>
    <col min="12806" max="12806" width="8.08984375" style="17" customWidth="1"/>
    <col min="12807" max="12807" width="21.54296875" style="17" bestFit="1" customWidth="1"/>
    <col min="12808" max="12808" width="6.6328125" style="17" bestFit="1" customWidth="1"/>
    <col min="12809" max="12809" width="10.54296875" style="17" bestFit="1" customWidth="1"/>
    <col min="12810" max="12812" width="11.36328125" style="17" bestFit="1" customWidth="1"/>
    <col min="12813" max="12813" width="12" style="17" bestFit="1" customWidth="1"/>
    <col min="12814" max="12814" width="16.08984375" style="17" bestFit="1" customWidth="1"/>
    <col min="12815" max="12815" width="12.453125" style="17" bestFit="1" customWidth="1"/>
    <col min="12816" max="12819" width="11.36328125" style="17" bestFit="1" customWidth="1"/>
    <col min="12820" max="12820" width="12.6328125" style="17" customWidth="1"/>
    <col min="12821" max="12821" width="14.36328125" style="17" bestFit="1" customWidth="1"/>
    <col min="12822" max="12822" width="14.54296875" style="17" customWidth="1"/>
    <col min="12823" max="12823" width="14.08984375" style="17" bestFit="1" customWidth="1"/>
    <col min="12824" max="12824" width="12.36328125" style="17" customWidth="1"/>
    <col min="12825" max="13031" width="9.08984375" style="17" customWidth="1"/>
    <col min="13032" max="13059" width="9" style="17"/>
    <col min="13060" max="13060" width="6.6328125" style="17" bestFit="1" customWidth="1"/>
    <col min="13061" max="13061" width="9.36328125" style="17" bestFit="1" customWidth="1"/>
    <col min="13062" max="13062" width="8.08984375" style="17" customWidth="1"/>
    <col min="13063" max="13063" width="21.54296875" style="17" bestFit="1" customWidth="1"/>
    <col min="13064" max="13064" width="6.6328125" style="17" bestFit="1" customWidth="1"/>
    <col min="13065" max="13065" width="10.54296875" style="17" bestFit="1" customWidth="1"/>
    <col min="13066" max="13068" width="11.36328125" style="17" bestFit="1" customWidth="1"/>
    <col min="13069" max="13069" width="12" style="17" bestFit="1" customWidth="1"/>
    <col min="13070" max="13070" width="16.08984375" style="17" bestFit="1" customWidth="1"/>
    <col min="13071" max="13071" width="12.453125" style="17" bestFit="1" customWidth="1"/>
    <col min="13072" max="13075" width="11.36328125" style="17" bestFit="1" customWidth="1"/>
    <col min="13076" max="13076" width="12.6328125" style="17" customWidth="1"/>
    <col min="13077" max="13077" width="14.36328125" style="17" bestFit="1" customWidth="1"/>
    <col min="13078" max="13078" width="14.54296875" style="17" customWidth="1"/>
    <col min="13079" max="13079" width="14.08984375" style="17" bestFit="1" customWidth="1"/>
    <col min="13080" max="13080" width="12.36328125" style="17" customWidth="1"/>
    <col min="13081" max="13287" width="9.08984375" style="17" customWidth="1"/>
    <col min="13288" max="13315" width="9" style="17"/>
    <col min="13316" max="13316" width="6.6328125" style="17" bestFit="1" customWidth="1"/>
    <col min="13317" max="13317" width="9.36328125" style="17" bestFit="1" customWidth="1"/>
    <col min="13318" max="13318" width="8.08984375" style="17" customWidth="1"/>
    <col min="13319" max="13319" width="21.54296875" style="17" bestFit="1" customWidth="1"/>
    <col min="13320" max="13320" width="6.6328125" style="17" bestFit="1" customWidth="1"/>
    <col min="13321" max="13321" width="10.54296875" style="17" bestFit="1" customWidth="1"/>
    <col min="13322" max="13324" width="11.36328125" style="17" bestFit="1" customWidth="1"/>
    <col min="13325" max="13325" width="12" style="17" bestFit="1" customWidth="1"/>
    <col min="13326" max="13326" width="16.08984375" style="17" bestFit="1" customWidth="1"/>
    <col min="13327" max="13327" width="12.453125" style="17" bestFit="1" customWidth="1"/>
    <col min="13328" max="13331" width="11.36328125" style="17" bestFit="1" customWidth="1"/>
    <col min="13332" max="13332" width="12.6328125" style="17" customWidth="1"/>
    <col min="13333" max="13333" width="14.36328125" style="17" bestFit="1" customWidth="1"/>
    <col min="13334" max="13334" width="14.54296875" style="17" customWidth="1"/>
    <col min="13335" max="13335" width="14.08984375" style="17" bestFit="1" customWidth="1"/>
    <col min="13336" max="13336" width="12.36328125" style="17" customWidth="1"/>
    <col min="13337" max="13543" width="9.08984375" style="17" customWidth="1"/>
    <col min="13544" max="13571" width="9" style="17"/>
    <col min="13572" max="13572" width="6.6328125" style="17" bestFit="1" customWidth="1"/>
    <col min="13573" max="13573" width="9.36328125" style="17" bestFit="1" customWidth="1"/>
    <col min="13574" max="13574" width="8.08984375" style="17" customWidth="1"/>
    <col min="13575" max="13575" width="21.54296875" style="17" bestFit="1" customWidth="1"/>
    <col min="13576" max="13576" width="6.6328125" style="17" bestFit="1" customWidth="1"/>
    <col min="13577" max="13577" width="10.54296875" style="17" bestFit="1" customWidth="1"/>
    <col min="13578" max="13580" width="11.36328125" style="17" bestFit="1" customWidth="1"/>
    <col min="13581" max="13581" width="12" style="17" bestFit="1" customWidth="1"/>
    <col min="13582" max="13582" width="16.08984375" style="17" bestFit="1" customWidth="1"/>
    <col min="13583" max="13583" width="12.453125" style="17" bestFit="1" customWidth="1"/>
    <col min="13584" max="13587" width="11.36328125" style="17" bestFit="1" customWidth="1"/>
    <col min="13588" max="13588" width="12.6328125" style="17" customWidth="1"/>
    <col min="13589" max="13589" width="14.36328125" style="17" bestFit="1" customWidth="1"/>
    <col min="13590" max="13590" width="14.54296875" style="17" customWidth="1"/>
    <col min="13591" max="13591" width="14.08984375" style="17" bestFit="1" customWidth="1"/>
    <col min="13592" max="13592" width="12.36328125" style="17" customWidth="1"/>
    <col min="13593" max="13799" width="9.08984375" style="17" customWidth="1"/>
    <col min="13800" max="13827" width="9" style="17"/>
    <col min="13828" max="13828" width="6.6328125" style="17" bestFit="1" customWidth="1"/>
    <col min="13829" max="13829" width="9.36328125" style="17" bestFit="1" customWidth="1"/>
    <col min="13830" max="13830" width="8.08984375" style="17" customWidth="1"/>
    <col min="13831" max="13831" width="21.54296875" style="17" bestFit="1" customWidth="1"/>
    <col min="13832" max="13832" width="6.6328125" style="17" bestFit="1" customWidth="1"/>
    <col min="13833" max="13833" width="10.54296875" style="17" bestFit="1" customWidth="1"/>
    <col min="13834" max="13836" width="11.36328125" style="17" bestFit="1" customWidth="1"/>
    <col min="13837" max="13837" width="12" style="17" bestFit="1" customWidth="1"/>
    <col min="13838" max="13838" width="16.08984375" style="17" bestFit="1" customWidth="1"/>
    <col min="13839" max="13839" width="12.453125" style="17" bestFit="1" customWidth="1"/>
    <col min="13840" max="13843" width="11.36328125" style="17" bestFit="1" customWidth="1"/>
    <col min="13844" max="13844" width="12.6328125" style="17" customWidth="1"/>
    <col min="13845" max="13845" width="14.36328125" style="17" bestFit="1" customWidth="1"/>
    <col min="13846" max="13846" width="14.54296875" style="17" customWidth="1"/>
    <col min="13847" max="13847" width="14.08984375" style="17" bestFit="1" customWidth="1"/>
    <col min="13848" max="13848" width="12.36328125" style="17" customWidth="1"/>
    <col min="13849" max="14055" width="9.08984375" style="17" customWidth="1"/>
    <col min="14056" max="14083" width="9" style="17"/>
    <col min="14084" max="14084" width="6.6328125" style="17" bestFit="1" customWidth="1"/>
    <col min="14085" max="14085" width="9.36328125" style="17" bestFit="1" customWidth="1"/>
    <col min="14086" max="14086" width="8.08984375" style="17" customWidth="1"/>
    <col min="14087" max="14087" width="21.54296875" style="17" bestFit="1" customWidth="1"/>
    <col min="14088" max="14088" width="6.6328125" style="17" bestFit="1" customWidth="1"/>
    <col min="14089" max="14089" width="10.54296875" style="17" bestFit="1" customWidth="1"/>
    <col min="14090" max="14092" width="11.36328125" style="17" bestFit="1" customWidth="1"/>
    <col min="14093" max="14093" width="12" style="17" bestFit="1" customWidth="1"/>
    <col min="14094" max="14094" width="16.08984375" style="17" bestFit="1" customWidth="1"/>
    <col min="14095" max="14095" width="12.453125" style="17" bestFit="1" customWidth="1"/>
    <col min="14096" max="14099" width="11.36328125" style="17" bestFit="1" customWidth="1"/>
    <col min="14100" max="14100" width="12.6328125" style="17" customWidth="1"/>
    <col min="14101" max="14101" width="14.36328125" style="17" bestFit="1" customWidth="1"/>
    <col min="14102" max="14102" width="14.54296875" style="17" customWidth="1"/>
    <col min="14103" max="14103" width="14.08984375" style="17" bestFit="1" customWidth="1"/>
    <col min="14104" max="14104" width="12.36328125" style="17" customWidth="1"/>
    <col min="14105" max="14311" width="9.08984375" style="17" customWidth="1"/>
    <col min="14312" max="14339" width="9" style="17"/>
    <col min="14340" max="14340" width="6.6328125" style="17" bestFit="1" customWidth="1"/>
    <col min="14341" max="14341" width="9.36328125" style="17" bestFit="1" customWidth="1"/>
    <col min="14342" max="14342" width="8.08984375" style="17" customWidth="1"/>
    <col min="14343" max="14343" width="21.54296875" style="17" bestFit="1" customWidth="1"/>
    <col min="14344" max="14344" width="6.6328125" style="17" bestFit="1" customWidth="1"/>
    <col min="14345" max="14345" width="10.54296875" style="17" bestFit="1" customWidth="1"/>
    <col min="14346" max="14348" width="11.36328125" style="17" bestFit="1" customWidth="1"/>
    <col min="14349" max="14349" width="12" style="17" bestFit="1" customWidth="1"/>
    <col min="14350" max="14350" width="16.08984375" style="17" bestFit="1" customWidth="1"/>
    <col min="14351" max="14351" width="12.453125" style="17" bestFit="1" customWidth="1"/>
    <col min="14352" max="14355" width="11.36328125" style="17" bestFit="1" customWidth="1"/>
    <col min="14356" max="14356" width="12.6328125" style="17" customWidth="1"/>
    <col min="14357" max="14357" width="14.36328125" style="17" bestFit="1" customWidth="1"/>
    <col min="14358" max="14358" width="14.54296875" style="17" customWidth="1"/>
    <col min="14359" max="14359" width="14.08984375" style="17" bestFit="1" customWidth="1"/>
    <col min="14360" max="14360" width="12.36328125" style="17" customWidth="1"/>
    <col min="14361" max="14567" width="9.08984375" style="17" customWidth="1"/>
    <col min="14568" max="14595" width="9" style="17"/>
    <col min="14596" max="14596" width="6.6328125" style="17" bestFit="1" customWidth="1"/>
    <col min="14597" max="14597" width="9.36328125" style="17" bestFit="1" customWidth="1"/>
    <col min="14598" max="14598" width="8.08984375" style="17" customWidth="1"/>
    <col min="14599" max="14599" width="21.54296875" style="17" bestFit="1" customWidth="1"/>
    <col min="14600" max="14600" width="6.6328125" style="17" bestFit="1" customWidth="1"/>
    <col min="14601" max="14601" width="10.54296875" style="17" bestFit="1" customWidth="1"/>
    <col min="14602" max="14604" width="11.36328125" style="17" bestFit="1" customWidth="1"/>
    <col min="14605" max="14605" width="12" style="17" bestFit="1" customWidth="1"/>
    <col min="14606" max="14606" width="16.08984375" style="17" bestFit="1" customWidth="1"/>
    <col min="14607" max="14607" width="12.453125" style="17" bestFit="1" customWidth="1"/>
    <col min="14608" max="14611" width="11.36328125" style="17" bestFit="1" customWidth="1"/>
    <col min="14612" max="14612" width="12.6328125" style="17" customWidth="1"/>
    <col min="14613" max="14613" width="14.36328125" style="17" bestFit="1" customWidth="1"/>
    <col min="14614" max="14614" width="14.54296875" style="17" customWidth="1"/>
    <col min="14615" max="14615" width="14.08984375" style="17" bestFit="1" customWidth="1"/>
    <col min="14616" max="14616" width="12.36328125" style="17" customWidth="1"/>
    <col min="14617" max="14823" width="9.08984375" style="17" customWidth="1"/>
    <col min="14824" max="14851" width="9" style="17"/>
    <col min="14852" max="14852" width="6.6328125" style="17" bestFit="1" customWidth="1"/>
    <col min="14853" max="14853" width="9.36328125" style="17" bestFit="1" customWidth="1"/>
    <col min="14854" max="14854" width="8.08984375" style="17" customWidth="1"/>
    <col min="14855" max="14855" width="21.54296875" style="17" bestFit="1" customWidth="1"/>
    <col min="14856" max="14856" width="6.6328125" style="17" bestFit="1" customWidth="1"/>
    <col min="14857" max="14857" width="10.54296875" style="17" bestFit="1" customWidth="1"/>
    <col min="14858" max="14860" width="11.36328125" style="17" bestFit="1" customWidth="1"/>
    <col min="14861" max="14861" width="12" style="17" bestFit="1" customWidth="1"/>
    <col min="14862" max="14862" width="16.08984375" style="17" bestFit="1" customWidth="1"/>
    <col min="14863" max="14863" width="12.453125" style="17" bestFit="1" customWidth="1"/>
    <col min="14864" max="14867" width="11.36328125" style="17" bestFit="1" customWidth="1"/>
    <col min="14868" max="14868" width="12.6328125" style="17" customWidth="1"/>
    <col min="14869" max="14869" width="14.36328125" style="17" bestFit="1" customWidth="1"/>
    <col min="14870" max="14870" width="14.54296875" style="17" customWidth="1"/>
    <col min="14871" max="14871" width="14.08984375" style="17" bestFit="1" customWidth="1"/>
    <col min="14872" max="14872" width="12.36328125" style="17" customWidth="1"/>
    <col min="14873" max="15079" width="9.08984375" style="17" customWidth="1"/>
    <col min="15080" max="15107" width="9" style="17"/>
    <col min="15108" max="15108" width="6.6328125" style="17" bestFit="1" customWidth="1"/>
    <col min="15109" max="15109" width="9.36328125" style="17" bestFit="1" customWidth="1"/>
    <col min="15110" max="15110" width="8.08984375" style="17" customWidth="1"/>
    <col min="15111" max="15111" width="21.54296875" style="17" bestFit="1" customWidth="1"/>
    <col min="15112" max="15112" width="6.6328125" style="17" bestFit="1" customWidth="1"/>
    <col min="15113" max="15113" width="10.54296875" style="17" bestFit="1" customWidth="1"/>
    <col min="15114" max="15116" width="11.36328125" style="17" bestFit="1" customWidth="1"/>
    <col min="15117" max="15117" width="12" style="17" bestFit="1" customWidth="1"/>
    <col min="15118" max="15118" width="16.08984375" style="17" bestFit="1" customWidth="1"/>
    <col min="15119" max="15119" width="12.453125" style="17" bestFit="1" customWidth="1"/>
    <col min="15120" max="15123" width="11.36328125" style="17" bestFit="1" customWidth="1"/>
    <col min="15124" max="15124" width="12.6328125" style="17" customWidth="1"/>
    <col min="15125" max="15125" width="14.36328125" style="17" bestFit="1" customWidth="1"/>
    <col min="15126" max="15126" width="14.54296875" style="17" customWidth="1"/>
    <col min="15127" max="15127" width="14.08984375" style="17" bestFit="1" customWidth="1"/>
    <col min="15128" max="15128" width="12.36328125" style="17" customWidth="1"/>
    <col min="15129" max="15335" width="9.08984375" style="17" customWidth="1"/>
    <col min="15336" max="15363" width="9" style="17"/>
    <col min="15364" max="15364" width="6.6328125" style="17" bestFit="1" customWidth="1"/>
    <col min="15365" max="15365" width="9.36328125" style="17" bestFit="1" customWidth="1"/>
    <col min="15366" max="15366" width="8.08984375" style="17" customWidth="1"/>
    <col min="15367" max="15367" width="21.54296875" style="17" bestFit="1" customWidth="1"/>
    <col min="15368" max="15368" width="6.6328125" style="17" bestFit="1" customWidth="1"/>
    <col min="15369" max="15369" width="10.54296875" style="17" bestFit="1" customWidth="1"/>
    <col min="15370" max="15372" width="11.36328125" style="17" bestFit="1" customWidth="1"/>
    <col min="15373" max="15373" width="12" style="17" bestFit="1" customWidth="1"/>
    <col min="15374" max="15374" width="16.08984375" style="17" bestFit="1" customWidth="1"/>
    <col min="15375" max="15375" width="12.453125" style="17" bestFit="1" customWidth="1"/>
    <col min="15376" max="15379" width="11.36328125" style="17" bestFit="1" customWidth="1"/>
    <col min="15380" max="15380" width="12.6328125" style="17" customWidth="1"/>
    <col min="15381" max="15381" width="14.36328125" style="17" bestFit="1" customWidth="1"/>
    <col min="15382" max="15382" width="14.54296875" style="17" customWidth="1"/>
    <col min="15383" max="15383" width="14.08984375" style="17" bestFit="1" customWidth="1"/>
    <col min="15384" max="15384" width="12.36328125" style="17" customWidth="1"/>
    <col min="15385" max="15591" width="9.08984375" style="17" customWidth="1"/>
    <col min="15592" max="15619" width="9" style="17"/>
    <col min="15620" max="15620" width="6.6328125" style="17" bestFit="1" customWidth="1"/>
    <col min="15621" max="15621" width="9.36328125" style="17" bestFit="1" customWidth="1"/>
    <col min="15622" max="15622" width="8.08984375" style="17" customWidth="1"/>
    <col min="15623" max="15623" width="21.54296875" style="17" bestFit="1" customWidth="1"/>
    <col min="15624" max="15624" width="6.6328125" style="17" bestFit="1" customWidth="1"/>
    <col min="15625" max="15625" width="10.54296875" style="17" bestFit="1" customWidth="1"/>
    <col min="15626" max="15628" width="11.36328125" style="17" bestFit="1" customWidth="1"/>
    <col min="15629" max="15629" width="12" style="17" bestFit="1" customWidth="1"/>
    <col min="15630" max="15630" width="16.08984375" style="17" bestFit="1" customWidth="1"/>
    <col min="15631" max="15631" width="12.453125" style="17" bestFit="1" customWidth="1"/>
    <col min="15632" max="15635" width="11.36328125" style="17" bestFit="1" customWidth="1"/>
    <col min="15636" max="15636" width="12.6328125" style="17" customWidth="1"/>
    <col min="15637" max="15637" width="14.36328125" style="17" bestFit="1" customWidth="1"/>
    <col min="15638" max="15638" width="14.54296875" style="17" customWidth="1"/>
    <col min="15639" max="15639" width="14.08984375" style="17" bestFit="1" customWidth="1"/>
    <col min="15640" max="15640" width="12.36328125" style="17" customWidth="1"/>
    <col min="15641" max="15847" width="9.08984375" style="17" customWidth="1"/>
    <col min="15848" max="15875" width="9" style="17"/>
    <col min="15876" max="15876" width="6.6328125" style="17" bestFit="1" customWidth="1"/>
    <col min="15877" max="15877" width="9.36328125" style="17" bestFit="1" customWidth="1"/>
    <col min="15878" max="15878" width="8.08984375" style="17" customWidth="1"/>
    <col min="15879" max="15879" width="21.54296875" style="17" bestFit="1" customWidth="1"/>
    <col min="15880" max="15880" width="6.6328125" style="17" bestFit="1" customWidth="1"/>
    <col min="15881" max="15881" width="10.54296875" style="17" bestFit="1" customWidth="1"/>
    <col min="15882" max="15884" width="11.36328125" style="17" bestFit="1" customWidth="1"/>
    <col min="15885" max="15885" width="12" style="17" bestFit="1" customWidth="1"/>
    <col min="15886" max="15886" width="16.08984375" style="17" bestFit="1" customWidth="1"/>
    <col min="15887" max="15887" width="12.453125" style="17" bestFit="1" customWidth="1"/>
    <col min="15888" max="15891" width="11.36328125" style="17" bestFit="1" customWidth="1"/>
    <col min="15892" max="15892" width="12.6328125" style="17" customWidth="1"/>
    <col min="15893" max="15893" width="14.36328125" style="17" bestFit="1" customWidth="1"/>
    <col min="15894" max="15894" width="14.54296875" style="17" customWidth="1"/>
    <col min="15895" max="15895" width="14.08984375" style="17" bestFit="1" customWidth="1"/>
    <col min="15896" max="15896" width="12.36328125" style="17" customWidth="1"/>
    <col min="15897" max="16103" width="9.08984375" style="17" customWidth="1"/>
    <col min="16104" max="16131" width="9" style="17"/>
    <col min="16132" max="16132" width="6.6328125" style="17" bestFit="1" customWidth="1"/>
    <col min="16133" max="16133" width="9.36328125" style="17" bestFit="1" customWidth="1"/>
    <col min="16134" max="16134" width="8.08984375" style="17" customWidth="1"/>
    <col min="16135" max="16135" width="21.54296875" style="17" bestFit="1" customWidth="1"/>
    <col min="16136" max="16136" width="6.6328125" style="17" bestFit="1" customWidth="1"/>
    <col min="16137" max="16137" width="10.54296875" style="17" bestFit="1" customWidth="1"/>
    <col min="16138" max="16140" width="11.36328125" style="17" bestFit="1" customWidth="1"/>
    <col min="16141" max="16141" width="12" style="17" bestFit="1" customWidth="1"/>
    <col min="16142" max="16142" width="16.08984375" style="17" bestFit="1" customWidth="1"/>
    <col min="16143" max="16143" width="12.453125" style="17" bestFit="1" customWidth="1"/>
    <col min="16144" max="16147" width="11.36328125" style="17" bestFit="1" customWidth="1"/>
    <col min="16148" max="16148" width="12.6328125" style="17" customWidth="1"/>
    <col min="16149" max="16149" width="14.36328125" style="17" bestFit="1" customWidth="1"/>
    <col min="16150" max="16150" width="14.54296875" style="17" customWidth="1"/>
    <col min="16151" max="16151" width="14.08984375" style="17" bestFit="1" customWidth="1"/>
    <col min="16152" max="16152" width="12.36328125" style="17" customWidth="1"/>
    <col min="16153" max="16359" width="9.08984375" style="17" customWidth="1"/>
    <col min="16360" max="16384" width="9" style="17"/>
  </cols>
  <sheetData>
    <row r="1" spans="1:231" ht="16" thickBot="1" x14ac:dyDescent="0.3">
      <c r="A1" s="329" t="s">
        <v>313</v>
      </c>
      <c r="B1" s="330"/>
      <c r="C1" s="330"/>
      <c r="D1" s="330"/>
      <c r="E1" s="330"/>
      <c r="F1" s="330"/>
      <c r="G1" s="330"/>
      <c r="H1" s="330"/>
      <c r="M1" s="30"/>
      <c r="S1" s="12" t="s">
        <v>178</v>
      </c>
      <c r="T1" s="211" t="s">
        <v>177</v>
      </c>
    </row>
    <row r="2" spans="1:231" s="25" customFormat="1" ht="26.5" thickBot="1" x14ac:dyDescent="0.3">
      <c r="A2" s="34" t="s">
        <v>12</v>
      </c>
      <c r="B2" s="35" t="s">
        <v>29</v>
      </c>
      <c r="C2" s="36" t="s">
        <v>28</v>
      </c>
      <c r="D2" s="36" t="s">
        <v>26</v>
      </c>
      <c r="E2" s="36" t="s">
        <v>96</v>
      </c>
      <c r="F2" s="37" t="s">
        <v>97</v>
      </c>
      <c r="G2" s="36" t="s">
        <v>30</v>
      </c>
      <c r="H2" s="37" t="s">
        <v>13</v>
      </c>
      <c r="I2" s="37" t="s">
        <v>14</v>
      </c>
      <c r="J2" s="37" t="s">
        <v>15</v>
      </c>
      <c r="K2" s="38" t="s">
        <v>24</v>
      </c>
      <c r="L2" s="38" t="s">
        <v>25</v>
      </c>
      <c r="M2" s="37" t="s">
        <v>21</v>
      </c>
      <c r="N2" s="36" t="s">
        <v>20</v>
      </c>
      <c r="O2" s="39" t="s">
        <v>16</v>
      </c>
      <c r="P2" s="37" t="s">
        <v>17</v>
      </c>
      <c r="Q2" s="40" t="s">
        <v>18</v>
      </c>
      <c r="R2" s="38" t="s">
        <v>19</v>
      </c>
      <c r="S2" s="36" t="s">
        <v>31</v>
      </c>
      <c r="T2" s="36" t="s">
        <v>10</v>
      </c>
      <c r="U2" s="36" t="s">
        <v>0</v>
      </c>
      <c r="V2" s="41" t="s">
        <v>1</v>
      </c>
      <c r="W2" s="189" t="s">
        <v>357</v>
      </c>
      <c r="X2" s="36" t="s">
        <v>161</v>
      </c>
      <c r="Y2" s="189" t="s">
        <v>22</v>
      </c>
      <c r="Z2" s="197" t="s">
        <v>1</v>
      </c>
    </row>
    <row r="3" spans="1:231" s="25" customFormat="1" ht="103.75" customHeight="1" x14ac:dyDescent="0.25">
      <c r="A3" s="19">
        <v>1</v>
      </c>
      <c r="B3" s="44" t="s">
        <v>40</v>
      </c>
      <c r="C3" s="20"/>
      <c r="D3" s="49" t="s">
        <v>48</v>
      </c>
      <c r="E3" s="44" t="s">
        <v>98</v>
      </c>
      <c r="F3" s="51">
        <v>43045</v>
      </c>
      <c r="G3" s="42" t="s">
        <v>41</v>
      </c>
      <c r="H3" s="44">
        <v>43045</v>
      </c>
      <c r="I3" s="21">
        <v>43046</v>
      </c>
      <c r="J3" s="21">
        <v>43046</v>
      </c>
      <c r="K3" s="18" t="s">
        <v>34</v>
      </c>
      <c r="L3" s="45" t="s">
        <v>65</v>
      </c>
      <c r="M3" s="53" t="s">
        <v>117</v>
      </c>
      <c r="N3" s="188" t="s">
        <v>60</v>
      </c>
      <c r="O3" s="50">
        <v>7583838341</v>
      </c>
      <c r="P3" s="21">
        <v>43050</v>
      </c>
      <c r="Q3" s="47">
        <v>1186096</v>
      </c>
      <c r="R3" s="43" t="s">
        <v>262</v>
      </c>
      <c r="S3" s="22">
        <v>214369.2</v>
      </c>
      <c r="T3" s="23" t="s">
        <v>39</v>
      </c>
      <c r="U3" s="26">
        <f t="shared" ref="U3" ca="1" si="0">TODAY()-J3</f>
        <v>1035</v>
      </c>
      <c r="V3" s="43" t="s">
        <v>323</v>
      </c>
      <c r="W3" s="43" t="s">
        <v>113</v>
      </c>
      <c r="X3" s="24">
        <v>43139</v>
      </c>
      <c r="Y3" s="190" t="s">
        <v>69</v>
      </c>
      <c r="Z3" s="197" t="s">
        <v>324</v>
      </c>
      <c r="AA3" s="16" t="s">
        <v>325</v>
      </c>
    </row>
    <row r="4" spans="1:231" s="25" customFormat="1" ht="52" x14ac:dyDescent="0.25">
      <c r="A4" s="19">
        <v>2</v>
      </c>
      <c r="B4" s="86" t="s">
        <v>40</v>
      </c>
      <c r="C4" s="89"/>
      <c r="D4" s="93" t="s">
        <v>49</v>
      </c>
      <c r="E4" s="82" t="s">
        <v>99</v>
      </c>
      <c r="F4" s="94">
        <v>43147</v>
      </c>
      <c r="G4" s="84">
        <v>23613</v>
      </c>
      <c r="H4" s="85">
        <v>43147</v>
      </c>
      <c r="I4" s="86">
        <v>43152</v>
      </c>
      <c r="J4" s="86">
        <v>43153</v>
      </c>
      <c r="K4" s="87" t="s">
        <v>34</v>
      </c>
      <c r="L4" s="88" t="s">
        <v>87</v>
      </c>
      <c r="M4" s="83" t="s">
        <v>114</v>
      </c>
      <c r="N4" s="82" t="s">
        <v>58</v>
      </c>
      <c r="O4" s="89"/>
      <c r="P4" s="90"/>
      <c r="Q4" s="95">
        <v>0</v>
      </c>
      <c r="R4" s="84" t="s">
        <v>64</v>
      </c>
      <c r="S4" s="91"/>
      <c r="T4" s="81" t="s">
        <v>33</v>
      </c>
      <c r="U4" s="26">
        <f>X4-J4</f>
        <v>9</v>
      </c>
      <c r="V4" s="82" t="s">
        <v>68</v>
      </c>
      <c r="W4" s="82" t="s">
        <v>355</v>
      </c>
      <c r="X4" s="92">
        <v>43162</v>
      </c>
      <c r="Y4" s="192" t="s">
        <v>91</v>
      </c>
      <c r="Z4" s="57" t="s">
        <v>145</v>
      </c>
    </row>
    <row r="5" spans="1:231" s="25" customFormat="1" ht="52" x14ac:dyDescent="0.25">
      <c r="A5" s="19">
        <v>3</v>
      </c>
      <c r="B5" s="71" t="s">
        <v>40</v>
      </c>
      <c r="C5" s="64"/>
      <c r="D5" s="70" t="s">
        <v>50</v>
      </c>
      <c r="E5" s="59" t="s">
        <v>100</v>
      </c>
      <c r="F5" s="72">
        <v>43147</v>
      </c>
      <c r="G5" s="59" t="s">
        <v>42</v>
      </c>
      <c r="H5" s="61">
        <v>43147</v>
      </c>
      <c r="I5" s="69">
        <v>43152</v>
      </c>
      <c r="J5" s="71">
        <v>43157</v>
      </c>
      <c r="K5" s="63" t="s">
        <v>34</v>
      </c>
      <c r="L5" s="66" t="s">
        <v>89</v>
      </c>
      <c r="M5" s="60" t="s">
        <v>117</v>
      </c>
      <c r="N5" s="59" t="s">
        <v>61</v>
      </c>
      <c r="O5" s="124">
        <v>97369</v>
      </c>
      <c r="P5" s="65">
        <v>43160</v>
      </c>
      <c r="Q5" s="73">
        <v>51299.6</v>
      </c>
      <c r="R5" s="68" t="s">
        <v>64</v>
      </c>
      <c r="S5" s="74"/>
      <c r="T5" s="67" t="s">
        <v>33</v>
      </c>
      <c r="U5" s="26">
        <f>X5-J5</f>
        <v>23</v>
      </c>
      <c r="V5" s="59" t="s">
        <v>67</v>
      </c>
      <c r="W5" s="59" t="s">
        <v>355</v>
      </c>
      <c r="X5" s="62">
        <v>43180</v>
      </c>
      <c r="Y5" s="194" t="s">
        <v>91</v>
      </c>
      <c r="Z5" s="197" t="s">
        <v>153</v>
      </c>
    </row>
    <row r="6" spans="1:231" s="25" customFormat="1" ht="26" x14ac:dyDescent="0.25">
      <c r="A6" s="19">
        <v>4</v>
      </c>
      <c r="B6" s="44" t="s">
        <v>40</v>
      </c>
      <c r="C6" s="20"/>
      <c r="D6" s="54" t="s">
        <v>51</v>
      </c>
      <c r="E6" s="43" t="s">
        <v>101</v>
      </c>
      <c r="F6" s="51">
        <v>43155</v>
      </c>
      <c r="G6" s="43">
        <v>8297009086</v>
      </c>
      <c r="H6" s="44">
        <v>43155</v>
      </c>
      <c r="I6" s="48">
        <v>43165</v>
      </c>
      <c r="J6" s="44">
        <v>43165</v>
      </c>
      <c r="K6" s="18" t="s">
        <v>34</v>
      </c>
      <c r="L6" s="45" t="s">
        <v>88</v>
      </c>
      <c r="M6" s="52" t="s">
        <v>114</v>
      </c>
      <c r="N6" s="43" t="s">
        <v>62</v>
      </c>
      <c r="O6" s="20">
        <v>9811308798</v>
      </c>
      <c r="P6" s="21">
        <v>43173</v>
      </c>
      <c r="Q6" s="47">
        <v>9048</v>
      </c>
      <c r="R6" s="43" t="s">
        <v>27</v>
      </c>
      <c r="S6" s="58"/>
      <c r="T6" s="56" t="s">
        <v>38</v>
      </c>
      <c r="U6" s="26">
        <f t="shared" ref="U6:U14" ca="1" si="1">TODAY()-J6</f>
        <v>916</v>
      </c>
      <c r="V6" s="43" t="s">
        <v>316</v>
      </c>
      <c r="W6" s="43" t="s">
        <v>355</v>
      </c>
      <c r="X6" s="46">
        <v>43166</v>
      </c>
      <c r="Y6" s="193" t="s">
        <v>91</v>
      </c>
      <c r="Z6" s="197" t="s">
        <v>154</v>
      </c>
    </row>
    <row r="7" spans="1:231" s="25" customFormat="1" ht="38.4" customHeight="1" x14ac:dyDescent="0.25">
      <c r="A7" s="19">
        <v>5</v>
      </c>
      <c r="B7" s="98" t="s">
        <v>40</v>
      </c>
      <c r="C7" s="75"/>
      <c r="D7" s="99" t="s">
        <v>52</v>
      </c>
      <c r="E7" s="75" t="s">
        <v>102</v>
      </c>
      <c r="F7" s="100">
        <v>43173</v>
      </c>
      <c r="G7" s="75">
        <v>96338</v>
      </c>
      <c r="H7" s="102">
        <v>43173</v>
      </c>
      <c r="I7" s="101">
        <v>43178</v>
      </c>
      <c r="J7" s="100">
        <v>43183</v>
      </c>
      <c r="K7" s="77" t="s">
        <v>34</v>
      </c>
      <c r="L7" s="98" t="s">
        <v>88</v>
      </c>
      <c r="M7" s="101" t="s">
        <v>85</v>
      </c>
      <c r="N7" s="75" t="s">
        <v>62</v>
      </c>
      <c r="O7" s="78">
        <v>9811308798</v>
      </c>
      <c r="P7" s="79">
        <v>43188</v>
      </c>
      <c r="Q7" s="105">
        <v>6365</v>
      </c>
      <c r="R7" s="80" t="s">
        <v>150</v>
      </c>
      <c r="S7" s="96">
        <v>3704</v>
      </c>
      <c r="T7" s="75" t="s">
        <v>39</v>
      </c>
      <c r="U7" s="26">
        <f t="shared" ca="1" si="1"/>
        <v>898</v>
      </c>
      <c r="V7" s="76" t="s">
        <v>113</v>
      </c>
      <c r="W7" s="76" t="s">
        <v>113</v>
      </c>
      <c r="X7" s="97">
        <v>43409</v>
      </c>
      <c r="Y7" s="191" t="s">
        <v>91</v>
      </c>
      <c r="Z7" s="197" t="s">
        <v>179</v>
      </c>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row>
    <row r="8" spans="1:231" s="25" customFormat="1" ht="26" x14ac:dyDescent="0.25">
      <c r="A8" s="19">
        <v>6</v>
      </c>
      <c r="B8" s="44" t="s">
        <v>40</v>
      </c>
      <c r="C8" s="20"/>
      <c r="D8" s="49" t="s">
        <v>53</v>
      </c>
      <c r="E8" s="43" t="s">
        <v>103</v>
      </c>
      <c r="F8" s="51">
        <v>43201</v>
      </c>
      <c r="G8" s="44" t="s">
        <v>43</v>
      </c>
      <c r="H8" s="44">
        <v>43201</v>
      </c>
      <c r="I8" s="44">
        <v>43206</v>
      </c>
      <c r="J8" s="44">
        <v>43207</v>
      </c>
      <c r="K8" s="18" t="s">
        <v>34</v>
      </c>
      <c r="L8" s="45" t="s">
        <v>88</v>
      </c>
      <c r="M8" s="52" t="s">
        <v>114</v>
      </c>
      <c r="N8" s="43" t="s">
        <v>62</v>
      </c>
      <c r="O8" s="20">
        <v>9811308798</v>
      </c>
      <c r="P8" s="21">
        <v>43210</v>
      </c>
      <c r="Q8" s="47">
        <v>9600</v>
      </c>
      <c r="R8" s="43" t="s">
        <v>27</v>
      </c>
      <c r="S8" s="58"/>
      <c r="T8" s="56" t="s">
        <v>38</v>
      </c>
      <c r="U8" s="26">
        <f t="shared" ca="1" si="1"/>
        <v>874</v>
      </c>
      <c r="V8" s="43" t="s">
        <v>316</v>
      </c>
      <c r="W8" s="43" t="s">
        <v>355</v>
      </c>
      <c r="X8" s="46">
        <v>43207</v>
      </c>
      <c r="Y8" s="193" t="s">
        <v>91</v>
      </c>
      <c r="Z8" s="57" t="s">
        <v>155</v>
      </c>
    </row>
    <row r="9" spans="1:231" s="25" customFormat="1" ht="38.4" customHeight="1" x14ac:dyDescent="0.25">
      <c r="A9" s="19">
        <v>7</v>
      </c>
      <c r="B9" s="98" t="s">
        <v>40</v>
      </c>
      <c r="C9" s="75"/>
      <c r="D9" s="99" t="s">
        <v>54</v>
      </c>
      <c r="E9" s="75" t="s">
        <v>104</v>
      </c>
      <c r="F9" s="100">
        <v>43199</v>
      </c>
      <c r="G9" s="75">
        <v>79787</v>
      </c>
      <c r="H9" s="102">
        <v>43199</v>
      </c>
      <c r="I9" s="101">
        <v>43207</v>
      </c>
      <c r="J9" s="100">
        <v>43208</v>
      </c>
      <c r="K9" s="77" t="s">
        <v>34</v>
      </c>
      <c r="L9" s="98" t="s">
        <v>90</v>
      </c>
      <c r="M9" s="101" t="s">
        <v>117</v>
      </c>
      <c r="N9" s="75" t="s">
        <v>59</v>
      </c>
      <c r="O9" s="78"/>
      <c r="P9" s="79">
        <v>43574</v>
      </c>
      <c r="Q9" s="105">
        <v>46005</v>
      </c>
      <c r="R9" s="80" t="s">
        <v>33</v>
      </c>
      <c r="S9" s="96">
        <v>33768</v>
      </c>
      <c r="T9" s="75" t="s">
        <v>39</v>
      </c>
      <c r="U9" s="26">
        <f t="shared" ca="1" si="1"/>
        <v>873</v>
      </c>
      <c r="V9" s="76" t="s">
        <v>113</v>
      </c>
      <c r="W9" s="76" t="s">
        <v>113</v>
      </c>
      <c r="X9" s="97">
        <v>43605</v>
      </c>
      <c r="Y9" s="191" t="s">
        <v>91</v>
      </c>
      <c r="Z9" s="197" t="s">
        <v>254</v>
      </c>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row>
    <row r="10" spans="1:231" s="25" customFormat="1" ht="38.4" customHeight="1" x14ac:dyDescent="0.25">
      <c r="A10" s="19">
        <v>8</v>
      </c>
      <c r="B10" s="98" t="s">
        <v>40</v>
      </c>
      <c r="C10" s="75"/>
      <c r="D10" s="99" t="s">
        <v>55</v>
      </c>
      <c r="E10" s="75" t="s">
        <v>104</v>
      </c>
      <c r="F10" s="100">
        <v>43213</v>
      </c>
      <c r="G10" s="75" t="s">
        <v>44</v>
      </c>
      <c r="H10" s="102">
        <v>43213</v>
      </c>
      <c r="I10" s="101">
        <v>43220</v>
      </c>
      <c r="J10" s="100">
        <v>43222</v>
      </c>
      <c r="K10" s="77" t="s">
        <v>34</v>
      </c>
      <c r="L10" s="98" t="s">
        <v>89</v>
      </c>
      <c r="M10" s="101" t="s">
        <v>115</v>
      </c>
      <c r="N10" s="75" t="s">
        <v>63</v>
      </c>
      <c r="O10" s="78">
        <v>9727754862</v>
      </c>
      <c r="P10" s="79">
        <v>43227</v>
      </c>
      <c r="Q10" s="105">
        <v>24998</v>
      </c>
      <c r="R10" s="80" t="s">
        <v>27</v>
      </c>
      <c r="S10" s="96">
        <v>14947</v>
      </c>
      <c r="T10" s="75" t="s">
        <v>39</v>
      </c>
      <c r="U10" s="26">
        <f t="shared" ca="1" si="1"/>
        <v>859</v>
      </c>
      <c r="V10" s="76" t="s">
        <v>113</v>
      </c>
      <c r="W10" s="76" t="s">
        <v>113</v>
      </c>
      <c r="X10" s="97">
        <v>43452</v>
      </c>
      <c r="Y10" s="191" t="s">
        <v>91</v>
      </c>
      <c r="Z10" s="197" t="s">
        <v>176</v>
      </c>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row>
    <row r="11" spans="1:231" s="25" customFormat="1" ht="26" x14ac:dyDescent="0.25">
      <c r="A11" s="19">
        <v>9</v>
      </c>
      <c r="B11" s="106" t="s">
        <v>40</v>
      </c>
      <c r="C11" s="107"/>
      <c r="D11" s="108" t="s">
        <v>56</v>
      </c>
      <c r="E11" s="106" t="s">
        <v>105</v>
      </c>
      <c r="F11" s="109">
        <v>43210</v>
      </c>
      <c r="G11" s="110" t="s">
        <v>45</v>
      </c>
      <c r="H11" s="106">
        <v>43210</v>
      </c>
      <c r="I11" s="106">
        <v>43224</v>
      </c>
      <c r="J11" s="106">
        <v>43227</v>
      </c>
      <c r="K11" s="111" t="s">
        <v>34</v>
      </c>
      <c r="L11" s="112" t="s">
        <v>88</v>
      </c>
      <c r="M11" s="113" t="s">
        <v>117</v>
      </c>
      <c r="N11" s="119" t="s">
        <v>62</v>
      </c>
      <c r="O11" s="107">
        <v>9811308798</v>
      </c>
      <c r="P11" s="114">
        <v>43227</v>
      </c>
      <c r="Q11" s="115">
        <v>3800</v>
      </c>
      <c r="R11" s="119" t="s">
        <v>27</v>
      </c>
      <c r="S11" s="116"/>
      <c r="T11" s="121" t="s">
        <v>38</v>
      </c>
      <c r="U11" s="118">
        <f t="shared" ca="1" si="1"/>
        <v>854</v>
      </c>
      <c r="V11" s="122" t="s">
        <v>314</v>
      </c>
      <c r="W11" s="122" t="s">
        <v>355</v>
      </c>
      <c r="X11" s="120">
        <v>43227</v>
      </c>
      <c r="Y11" s="195" t="s">
        <v>91</v>
      </c>
      <c r="Z11" s="57"/>
      <c r="AA11" s="25">
        <v>1765974</v>
      </c>
    </row>
    <row r="12" spans="1:231" s="25" customFormat="1" ht="26" x14ac:dyDescent="0.25">
      <c r="A12" s="19">
        <v>10</v>
      </c>
      <c r="B12" s="106" t="s">
        <v>40</v>
      </c>
      <c r="C12" s="107"/>
      <c r="D12" s="108" t="s">
        <v>57</v>
      </c>
      <c r="E12" s="106" t="s">
        <v>106</v>
      </c>
      <c r="F12" s="109">
        <v>43249</v>
      </c>
      <c r="G12" s="110" t="s">
        <v>46</v>
      </c>
      <c r="H12" s="106">
        <v>43249</v>
      </c>
      <c r="I12" s="106">
        <v>43256</v>
      </c>
      <c r="J12" s="106">
        <v>43256</v>
      </c>
      <c r="K12" s="111" t="s">
        <v>34</v>
      </c>
      <c r="L12" s="112" t="s">
        <v>88</v>
      </c>
      <c r="M12" s="113"/>
      <c r="N12" s="119" t="s">
        <v>62</v>
      </c>
      <c r="O12" s="107">
        <v>9811308798</v>
      </c>
      <c r="P12" s="114">
        <v>43257</v>
      </c>
      <c r="Q12" s="115">
        <v>5942</v>
      </c>
      <c r="R12" s="119" t="s">
        <v>33</v>
      </c>
      <c r="S12" s="116"/>
      <c r="T12" s="121" t="s">
        <v>39</v>
      </c>
      <c r="U12" s="118">
        <f t="shared" ca="1" si="1"/>
        <v>825</v>
      </c>
      <c r="V12" s="122" t="s">
        <v>314</v>
      </c>
      <c r="W12" s="122" t="s">
        <v>355</v>
      </c>
      <c r="X12" s="120">
        <v>43256</v>
      </c>
      <c r="Y12" s="195" t="s">
        <v>91</v>
      </c>
      <c r="Z12" s="197" t="s">
        <v>152</v>
      </c>
    </row>
    <row r="13" spans="1:231" s="25" customFormat="1" ht="117" x14ac:dyDescent="0.25">
      <c r="A13" s="19">
        <v>11</v>
      </c>
      <c r="B13" s="106" t="s">
        <v>40</v>
      </c>
      <c r="C13" s="107"/>
      <c r="D13" s="108" t="s">
        <v>86</v>
      </c>
      <c r="E13" s="106" t="s">
        <v>128</v>
      </c>
      <c r="F13" s="109">
        <v>43249</v>
      </c>
      <c r="G13" s="110" t="s">
        <v>47</v>
      </c>
      <c r="H13" s="106">
        <v>43249</v>
      </c>
      <c r="I13" s="106">
        <v>43257</v>
      </c>
      <c r="J13" s="106">
        <v>43262</v>
      </c>
      <c r="K13" s="111" t="s">
        <v>34</v>
      </c>
      <c r="L13" s="112" t="s">
        <v>90</v>
      </c>
      <c r="M13" s="113" t="s">
        <v>116</v>
      </c>
      <c r="N13" s="119"/>
      <c r="O13" s="107"/>
      <c r="P13" s="114"/>
      <c r="Q13" s="115">
        <v>2186</v>
      </c>
      <c r="R13" s="119" t="s">
        <v>27</v>
      </c>
      <c r="S13" s="116"/>
      <c r="T13" s="117" t="s">
        <v>33</v>
      </c>
      <c r="U13" s="118">
        <f t="shared" ca="1" si="1"/>
        <v>819</v>
      </c>
      <c r="V13" s="122" t="s">
        <v>314</v>
      </c>
      <c r="W13" s="122" t="s">
        <v>355</v>
      </c>
      <c r="X13" s="120">
        <v>43262</v>
      </c>
      <c r="Y13" s="196" t="s">
        <v>91</v>
      </c>
      <c r="Z13" s="57"/>
    </row>
    <row r="14" spans="1:231" s="235" customFormat="1" ht="52" x14ac:dyDescent="0.25">
      <c r="A14" s="19">
        <v>12</v>
      </c>
      <c r="B14" s="217" t="s">
        <v>40</v>
      </c>
      <c r="C14" s="218"/>
      <c r="D14" s="219" t="s">
        <v>108</v>
      </c>
      <c r="E14" s="217" t="s">
        <v>107</v>
      </c>
      <c r="F14" s="220">
        <v>43277</v>
      </c>
      <c r="G14" s="221" t="s">
        <v>92</v>
      </c>
      <c r="H14" s="217">
        <v>43277</v>
      </c>
      <c r="I14" s="222">
        <v>43279</v>
      </c>
      <c r="J14" s="222">
        <v>43279</v>
      </c>
      <c r="K14" s="223" t="s">
        <v>34</v>
      </c>
      <c r="L14" s="224" t="s">
        <v>93</v>
      </c>
      <c r="M14" s="225" t="s">
        <v>115</v>
      </c>
      <c r="N14" s="226" t="s">
        <v>94</v>
      </c>
      <c r="O14" s="227" t="s">
        <v>95</v>
      </c>
      <c r="P14" s="222"/>
      <c r="Q14" s="228">
        <v>852888</v>
      </c>
      <c r="R14" s="229" t="s">
        <v>27</v>
      </c>
      <c r="S14" s="230">
        <f>Q14</f>
        <v>852888</v>
      </c>
      <c r="T14" s="231" t="s">
        <v>39</v>
      </c>
      <c r="U14" s="232">
        <f t="shared" ca="1" si="1"/>
        <v>802</v>
      </c>
      <c r="V14" s="231" t="s">
        <v>315</v>
      </c>
      <c r="W14" s="231" t="s">
        <v>356</v>
      </c>
      <c r="X14" s="233"/>
      <c r="Y14" s="234" t="s">
        <v>69</v>
      </c>
      <c r="Z14" s="299" t="s">
        <v>327</v>
      </c>
    </row>
    <row r="15" spans="1:231" s="25" customFormat="1" ht="26" x14ac:dyDescent="0.25">
      <c r="A15" s="19">
        <v>13</v>
      </c>
      <c r="B15" s="44" t="s">
        <v>40</v>
      </c>
      <c r="C15" s="20"/>
      <c r="D15" s="49" t="s">
        <v>108</v>
      </c>
      <c r="E15" s="44" t="s">
        <v>119</v>
      </c>
      <c r="F15" s="51">
        <v>43278</v>
      </c>
      <c r="G15" s="42" t="s">
        <v>118</v>
      </c>
      <c r="H15" s="51">
        <v>43278</v>
      </c>
      <c r="I15" s="21">
        <v>43279</v>
      </c>
      <c r="J15" s="21">
        <v>43285</v>
      </c>
      <c r="K15" s="18" t="s">
        <v>34</v>
      </c>
      <c r="L15" s="45" t="s">
        <v>120</v>
      </c>
      <c r="M15" s="53"/>
      <c r="N15" s="188" t="s">
        <v>121</v>
      </c>
      <c r="O15" s="103" t="s">
        <v>122</v>
      </c>
      <c r="P15" s="21"/>
      <c r="Q15" s="47">
        <v>17535</v>
      </c>
      <c r="R15" s="43" t="s">
        <v>27</v>
      </c>
      <c r="S15" s="22"/>
      <c r="T15" s="23" t="s">
        <v>38</v>
      </c>
      <c r="U15" s="26">
        <f ca="1">TODAY()-J15</f>
        <v>796</v>
      </c>
      <c r="V15" s="43" t="s">
        <v>316</v>
      </c>
      <c r="W15" s="43" t="s">
        <v>355</v>
      </c>
      <c r="X15" s="24"/>
      <c r="Y15" s="190" t="s">
        <v>91</v>
      </c>
      <c r="Z15" s="57" t="s">
        <v>157</v>
      </c>
    </row>
    <row r="16" spans="1:231" s="25" customFormat="1" ht="26" x14ac:dyDescent="0.25">
      <c r="A16" s="19">
        <v>14</v>
      </c>
      <c r="B16" s="106" t="s">
        <v>40</v>
      </c>
      <c r="C16" s="107"/>
      <c r="D16" s="108" t="s">
        <v>108</v>
      </c>
      <c r="E16" s="106" t="s">
        <v>127</v>
      </c>
      <c r="F16" s="109">
        <v>43298</v>
      </c>
      <c r="G16" s="124">
        <v>97369</v>
      </c>
      <c r="H16" s="106">
        <v>43299</v>
      </c>
      <c r="I16" s="106">
        <v>43304</v>
      </c>
      <c r="J16" s="106">
        <v>43305</v>
      </c>
      <c r="K16" s="111" t="s">
        <v>34</v>
      </c>
      <c r="L16" s="112" t="s">
        <v>88</v>
      </c>
      <c r="M16" s="113"/>
      <c r="N16" s="119" t="s">
        <v>129</v>
      </c>
      <c r="O16" s="107">
        <v>98311308798</v>
      </c>
      <c r="P16" s="114"/>
      <c r="Q16" s="115">
        <v>22716</v>
      </c>
      <c r="R16" s="119" t="s">
        <v>33</v>
      </c>
      <c r="S16" s="116"/>
      <c r="T16" s="117" t="s">
        <v>39</v>
      </c>
      <c r="U16" s="118">
        <f ca="1">TODAY()-J16</f>
        <v>776</v>
      </c>
      <c r="V16" s="119" t="s">
        <v>67</v>
      </c>
      <c r="W16" s="119" t="s">
        <v>355</v>
      </c>
      <c r="X16" s="120">
        <v>43349</v>
      </c>
      <c r="Y16" s="196" t="s">
        <v>91</v>
      </c>
      <c r="Z16" s="197" t="s">
        <v>156</v>
      </c>
    </row>
    <row r="17" spans="1:231" ht="26" x14ac:dyDescent="0.25">
      <c r="A17" s="19">
        <v>15</v>
      </c>
      <c r="B17" s="44" t="s">
        <v>40</v>
      </c>
      <c r="C17" s="20"/>
      <c r="D17" s="49" t="s">
        <v>108</v>
      </c>
      <c r="E17" s="23" t="s">
        <v>135</v>
      </c>
      <c r="F17" s="21">
        <v>43339</v>
      </c>
      <c r="G17" s="23">
        <v>425627</v>
      </c>
      <c r="H17" s="21">
        <v>43339</v>
      </c>
      <c r="I17" s="104">
        <v>43343</v>
      </c>
      <c r="J17" s="21">
        <v>43343</v>
      </c>
      <c r="K17" s="18" t="s">
        <v>34</v>
      </c>
      <c r="L17" s="45" t="s">
        <v>88</v>
      </c>
      <c r="M17" s="21" t="s">
        <v>136</v>
      </c>
      <c r="N17" s="23" t="s">
        <v>129</v>
      </c>
      <c r="O17" s="20">
        <v>98311308798</v>
      </c>
      <c r="P17" s="21"/>
      <c r="Q17" s="47">
        <v>72176</v>
      </c>
      <c r="R17" s="43" t="s">
        <v>27</v>
      </c>
      <c r="S17" s="23"/>
      <c r="T17" s="23" t="s">
        <v>38</v>
      </c>
      <c r="U17" s="22">
        <f t="shared" ref="U17:U24" ca="1" si="2">TODAY()-J17</f>
        <v>738</v>
      </c>
      <c r="V17" s="43" t="s">
        <v>316</v>
      </c>
      <c r="W17" s="43" t="s">
        <v>355</v>
      </c>
      <c r="X17" s="23"/>
      <c r="Y17" s="190" t="s">
        <v>91</v>
      </c>
      <c r="Z17" s="19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row>
    <row r="18" spans="1:231" ht="26" x14ac:dyDescent="0.25">
      <c r="A18" s="19">
        <v>16</v>
      </c>
      <c r="B18" s="44" t="s">
        <v>40</v>
      </c>
      <c r="C18" s="20"/>
      <c r="D18" s="49" t="s">
        <v>108</v>
      </c>
      <c r="E18" s="23" t="s">
        <v>142</v>
      </c>
      <c r="F18" s="21">
        <v>43353</v>
      </c>
      <c r="G18" s="23" t="s">
        <v>141</v>
      </c>
      <c r="H18" s="21">
        <v>43353</v>
      </c>
      <c r="I18" s="104">
        <v>43357</v>
      </c>
      <c r="J18" s="21">
        <v>43358</v>
      </c>
      <c r="K18" s="18" t="s">
        <v>34</v>
      </c>
      <c r="L18" s="45" t="s">
        <v>88</v>
      </c>
      <c r="M18" s="21" t="s">
        <v>140</v>
      </c>
      <c r="N18" s="23" t="s">
        <v>129</v>
      </c>
      <c r="O18" s="20">
        <v>98311308798</v>
      </c>
      <c r="P18" s="21"/>
      <c r="Q18" s="47">
        <v>5242</v>
      </c>
      <c r="R18" s="43" t="s">
        <v>27</v>
      </c>
      <c r="S18" s="23"/>
      <c r="T18" s="23" t="s">
        <v>38</v>
      </c>
      <c r="U18" s="22">
        <f t="shared" ca="1" si="2"/>
        <v>723</v>
      </c>
      <c r="V18" s="43" t="s">
        <v>316</v>
      </c>
      <c r="W18" s="43" t="s">
        <v>355</v>
      </c>
      <c r="X18" s="23"/>
      <c r="Y18" s="190" t="s">
        <v>91</v>
      </c>
      <c r="Z18" s="19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row>
    <row r="19" spans="1:231" s="25" customFormat="1" ht="39" x14ac:dyDescent="0.25">
      <c r="A19" s="19">
        <v>17</v>
      </c>
      <c r="B19" s="106" t="s">
        <v>40</v>
      </c>
      <c r="C19" s="107"/>
      <c r="D19" s="108" t="s">
        <v>108</v>
      </c>
      <c r="E19" s="106" t="s">
        <v>148</v>
      </c>
      <c r="F19" s="109">
        <v>43358</v>
      </c>
      <c r="G19" s="110" t="s">
        <v>143</v>
      </c>
      <c r="H19" s="106">
        <v>43358</v>
      </c>
      <c r="I19" s="106">
        <v>43361</v>
      </c>
      <c r="J19" s="106">
        <v>43367</v>
      </c>
      <c r="K19" s="111" t="s">
        <v>317</v>
      </c>
      <c r="L19" s="112" t="s">
        <v>147</v>
      </c>
      <c r="M19" s="113"/>
      <c r="N19" s="119" t="s">
        <v>158</v>
      </c>
      <c r="O19" s="107" t="s">
        <v>159</v>
      </c>
      <c r="P19" s="114"/>
      <c r="Q19" s="115">
        <v>12000</v>
      </c>
      <c r="R19" s="119" t="s">
        <v>27</v>
      </c>
      <c r="S19" s="116"/>
      <c r="T19" s="117" t="s">
        <v>38</v>
      </c>
      <c r="U19" s="118">
        <f t="shared" ca="1" si="2"/>
        <v>714</v>
      </c>
      <c r="V19" s="122" t="s">
        <v>201</v>
      </c>
      <c r="W19" s="122" t="s">
        <v>355</v>
      </c>
      <c r="X19" s="120"/>
      <c r="Y19" s="196" t="s">
        <v>91</v>
      </c>
      <c r="Z19" s="57"/>
    </row>
    <row r="20" spans="1:231" s="25" customFormat="1" ht="39" x14ac:dyDescent="0.25">
      <c r="A20" s="19">
        <v>18</v>
      </c>
      <c r="B20" s="106" t="s">
        <v>40</v>
      </c>
      <c r="C20" s="107"/>
      <c r="D20" s="108" t="s">
        <v>108</v>
      </c>
      <c r="E20" s="106" t="s">
        <v>146</v>
      </c>
      <c r="F20" s="109">
        <v>43358</v>
      </c>
      <c r="G20" s="110" t="s">
        <v>144</v>
      </c>
      <c r="H20" s="106">
        <v>43358</v>
      </c>
      <c r="I20" s="106">
        <v>43364</v>
      </c>
      <c r="J20" s="106">
        <v>43367</v>
      </c>
      <c r="K20" s="111" t="s">
        <v>317</v>
      </c>
      <c r="L20" s="112" t="s">
        <v>147</v>
      </c>
      <c r="M20" s="113"/>
      <c r="N20" s="119" t="s">
        <v>158</v>
      </c>
      <c r="O20" s="107" t="s">
        <v>159</v>
      </c>
      <c r="P20" s="114"/>
      <c r="Q20" s="115">
        <v>23300</v>
      </c>
      <c r="R20" s="119" t="s">
        <v>27</v>
      </c>
      <c r="S20" s="116"/>
      <c r="T20" s="117" t="s">
        <v>38</v>
      </c>
      <c r="U20" s="118">
        <f t="shared" ca="1" si="2"/>
        <v>714</v>
      </c>
      <c r="V20" s="122" t="s">
        <v>201</v>
      </c>
      <c r="W20" s="122" t="s">
        <v>355</v>
      </c>
      <c r="X20" s="120"/>
      <c r="Y20" s="196" t="s">
        <v>91</v>
      </c>
      <c r="Z20" s="57"/>
    </row>
    <row r="21" spans="1:231" ht="65" x14ac:dyDescent="0.25">
      <c r="A21" s="19">
        <v>19</v>
      </c>
      <c r="B21" s="210" t="s">
        <v>164</v>
      </c>
      <c r="C21" s="23"/>
      <c r="D21" s="49" t="s">
        <v>108</v>
      </c>
      <c r="E21" s="23" t="s">
        <v>171</v>
      </c>
      <c r="F21" s="21">
        <v>43449</v>
      </c>
      <c r="G21" s="23" t="s">
        <v>172</v>
      </c>
      <c r="H21" s="21">
        <v>43449</v>
      </c>
      <c r="I21" s="104">
        <v>43456</v>
      </c>
      <c r="J21" s="104">
        <v>43495</v>
      </c>
      <c r="K21" s="18" t="s">
        <v>34</v>
      </c>
      <c r="L21" s="123" t="s">
        <v>170</v>
      </c>
      <c r="M21" s="21" t="s">
        <v>115</v>
      </c>
      <c r="N21" s="23" t="s">
        <v>182</v>
      </c>
      <c r="O21" s="20"/>
      <c r="P21" s="21"/>
      <c r="Q21" s="47">
        <v>6671</v>
      </c>
      <c r="R21" s="43" t="s">
        <v>27</v>
      </c>
      <c r="S21" s="23"/>
      <c r="T21" s="23" t="s">
        <v>38</v>
      </c>
      <c r="U21" s="22">
        <f t="shared" ca="1" si="2"/>
        <v>586</v>
      </c>
      <c r="V21" s="43" t="s">
        <v>316</v>
      </c>
      <c r="W21" s="43" t="s">
        <v>355</v>
      </c>
      <c r="X21" s="23"/>
      <c r="Y21" s="209" t="s">
        <v>91</v>
      </c>
      <c r="Z21" s="197" t="s">
        <v>173</v>
      </c>
      <c r="AA21" s="16" t="s">
        <v>196</v>
      </c>
    </row>
    <row r="22" spans="1:231" ht="65" x14ac:dyDescent="0.25">
      <c r="A22" s="19">
        <v>20</v>
      </c>
      <c r="B22" s="210" t="s">
        <v>164</v>
      </c>
      <c r="C22" s="23"/>
      <c r="D22" s="49" t="s">
        <v>108</v>
      </c>
      <c r="E22" s="23" t="s">
        <v>169</v>
      </c>
      <c r="F22" s="21">
        <v>43455</v>
      </c>
      <c r="G22" s="23" t="s">
        <v>168</v>
      </c>
      <c r="H22" s="21">
        <v>43455</v>
      </c>
      <c r="I22" s="104">
        <v>43461</v>
      </c>
      <c r="J22" s="104">
        <v>43495</v>
      </c>
      <c r="K22" s="18" t="s">
        <v>34</v>
      </c>
      <c r="L22" s="123" t="s">
        <v>170</v>
      </c>
      <c r="M22" s="21"/>
      <c r="N22" s="23" t="s">
        <v>182</v>
      </c>
      <c r="O22" s="20"/>
      <c r="P22" s="21"/>
      <c r="Q22" s="47">
        <v>17368</v>
      </c>
      <c r="R22" s="43" t="s">
        <v>27</v>
      </c>
      <c r="S22" s="23"/>
      <c r="T22" s="23" t="s">
        <v>38</v>
      </c>
      <c r="U22" s="22">
        <f t="shared" ca="1" si="2"/>
        <v>586</v>
      </c>
      <c r="V22" s="43" t="s">
        <v>316</v>
      </c>
      <c r="W22" s="43" t="s">
        <v>355</v>
      </c>
      <c r="X22" s="23"/>
      <c r="Y22" s="209" t="s">
        <v>91</v>
      </c>
      <c r="Z22" s="197" t="s">
        <v>173</v>
      </c>
      <c r="AA22" s="212" t="s">
        <v>195</v>
      </c>
    </row>
    <row r="23" spans="1:231" ht="39" x14ac:dyDescent="0.25">
      <c r="A23" s="19">
        <v>21</v>
      </c>
      <c r="B23" s="242" t="s">
        <v>164</v>
      </c>
      <c r="C23" s="243"/>
      <c r="D23" s="244" t="s">
        <v>108</v>
      </c>
      <c r="E23" s="243" t="s">
        <v>167</v>
      </c>
      <c r="F23" s="245">
        <v>43500</v>
      </c>
      <c r="G23" s="243" t="s">
        <v>165</v>
      </c>
      <c r="H23" s="245">
        <v>43500</v>
      </c>
      <c r="I23" s="246">
        <v>43507</v>
      </c>
      <c r="J23" s="246">
        <v>43507</v>
      </c>
      <c r="K23" s="247" t="s">
        <v>34</v>
      </c>
      <c r="L23" s="248" t="s">
        <v>166</v>
      </c>
      <c r="M23" s="245" t="s">
        <v>140</v>
      </c>
      <c r="N23" s="243" t="s">
        <v>174</v>
      </c>
      <c r="O23" s="241"/>
      <c r="P23" s="245"/>
      <c r="Q23" s="249">
        <v>48046</v>
      </c>
      <c r="R23" s="250" t="s">
        <v>27</v>
      </c>
      <c r="S23" s="243">
        <v>25856</v>
      </c>
      <c r="T23" s="243" t="s">
        <v>38</v>
      </c>
      <c r="U23" s="251">
        <f t="shared" ca="1" si="2"/>
        <v>574</v>
      </c>
      <c r="V23" s="243" t="s">
        <v>113</v>
      </c>
      <c r="W23" s="243" t="s">
        <v>113</v>
      </c>
      <c r="X23" s="252">
        <v>43889</v>
      </c>
      <c r="Y23" s="253" t="s">
        <v>91</v>
      </c>
      <c r="Z23" s="254" t="s">
        <v>318</v>
      </c>
      <c r="AA23" s="273" t="s">
        <v>177</v>
      </c>
    </row>
    <row r="24" spans="1:231" ht="65" x14ac:dyDescent="0.25">
      <c r="A24" s="19">
        <v>22</v>
      </c>
      <c r="B24" s="210" t="s">
        <v>164</v>
      </c>
      <c r="C24" s="23"/>
      <c r="D24" s="49" t="s">
        <v>108</v>
      </c>
      <c r="E24" s="23" t="s">
        <v>183</v>
      </c>
      <c r="F24" s="21">
        <v>43524</v>
      </c>
      <c r="G24" s="23">
        <v>30006710</v>
      </c>
      <c r="H24" s="21">
        <v>43526</v>
      </c>
      <c r="I24" s="104">
        <v>43531</v>
      </c>
      <c r="J24" s="21">
        <v>43572</v>
      </c>
      <c r="K24" s="18" t="s">
        <v>34</v>
      </c>
      <c r="L24" s="123" t="s">
        <v>184</v>
      </c>
      <c r="M24" s="21" t="s">
        <v>185</v>
      </c>
      <c r="N24" s="23"/>
      <c r="O24" s="20"/>
      <c r="P24" s="21"/>
      <c r="Q24" s="47">
        <v>31644</v>
      </c>
      <c r="R24" s="43" t="s">
        <v>27</v>
      </c>
      <c r="S24" s="23"/>
      <c r="T24" s="23" t="s">
        <v>38</v>
      </c>
      <c r="U24" s="22">
        <f t="shared" ca="1" si="2"/>
        <v>509</v>
      </c>
      <c r="V24" s="43" t="s">
        <v>316</v>
      </c>
      <c r="W24" s="43" t="s">
        <v>355</v>
      </c>
      <c r="X24" s="23"/>
      <c r="Y24" s="209" t="s">
        <v>91</v>
      </c>
      <c r="Z24" s="197" t="s">
        <v>173</v>
      </c>
    </row>
    <row r="25" spans="1:231" ht="52" x14ac:dyDescent="0.25">
      <c r="A25" s="19">
        <v>23</v>
      </c>
      <c r="B25" s="237" t="s">
        <v>164</v>
      </c>
      <c r="C25" s="117"/>
      <c r="D25" s="108" t="s">
        <v>108</v>
      </c>
      <c r="E25" s="117" t="s">
        <v>187</v>
      </c>
      <c r="F25" s="114">
        <v>43568</v>
      </c>
      <c r="G25" s="117">
        <v>425898</v>
      </c>
      <c r="H25" s="114">
        <v>43568</v>
      </c>
      <c r="I25" s="114">
        <v>43577</v>
      </c>
      <c r="J25" s="114">
        <v>43579</v>
      </c>
      <c r="K25" s="111" t="s">
        <v>34</v>
      </c>
      <c r="L25" s="238" t="s">
        <v>186</v>
      </c>
      <c r="M25" s="114"/>
      <c r="N25" s="117"/>
      <c r="O25" s="107"/>
      <c r="P25" s="114"/>
      <c r="Q25" s="115">
        <v>32074</v>
      </c>
      <c r="R25" s="119" t="s">
        <v>27</v>
      </c>
      <c r="S25" s="117"/>
      <c r="T25" s="117" t="s">
        <v>38</v>
      </c>
      <c r="U25" s="239">
        <f t="shared" ref="U25" ca="1" si="3">TODAY()-J25</f>
        <v>502</v>
      </c>
      <c r="V25" s="119" t="s">
        <v>67</v>
      </c>
      <c r="W25" s="119" t="s">
        <v>355</v>
      </c>
      <c r="X25" s="117"/>
      <c r="Y25" s="117" t="s">
        <v>259</v>
      </c>
      <c r="Z25" s="240" t="s">
        <v>188</v>
      </c>
    </row>
    <row r="26" spans="1:231" ht="26" x14ac:dyDescent="0.25">
      <c r="A26" s="19">
        <v>24</v>
      </c>
      <c r="B26" s="210" t="s">
        <v>164</v>
      </c>
      <c r="C26" s="23"/>
      <c r="D26" s="49" t="s">
        <v>108</v>
      </c>
      <c r="E26" s="23" t="s">
        <v>191</v>
      </c>
      <c r="F26" s="21">
        <v>43594</v>
      </c>
      <c r="G26" s="23">
        <v>426176</v>
      </c>
      <c r="H26" s="21">
        <v>43594</v>
      </c>
      <c r="I26" s="21">
        <v>43600</v>
      </c>
      <c r="J26" s="21">
        <v>43600</v>
      </c>
      <c r="K26" s="18" t="s">
        <v>192</v>
      </c>
      <c r="L26" s="123" t="s">
        <v>193</v>
      </c>
      <c r="M26" s="21" t="s">
        <v>194</v>
      </c>
      <c r="N26" s="23"/>
      <c r="O26" s="20"/>
      <c r="P26" s="21"/>
      <c r="Q26" s="47">
        <v>5000</v>
      </c>
      <c r="R26" s="43" t="s">
        <v>27</v>
      </c>
      <c r="S26" s="23"/>
      <c r="T26" s="23" t="s">
        <v>38</v>
      </c>
      <c r="U26" s="22">
        <f t="shared" ref="U26" ca="1" si="4">TODAY()-J26</f>
        <v>481</v>
      </c>
      <c r="V26" s="43" t="s">
        <v>316</v>
      </c>
      <c r="W26" s="43" t="s">
        <v>355</v>
      </c>
      <c r="X26" s="23"/>
      <c r="Y26" s="209" t="s">
        <v>91</v>
      </c>
      <c r="Z26" s="19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row>
    <row r="27" spans="1:231" ht="39" x14ac:dyDescent="0.25">
      <c r="A27" s="19">
        <v>25</v>
      </c>
      <c r="B27" s="210" t="s">
        <v>164</v>
      </c>
      <c r="C27" s="23"/>
      <c r="D27" s="49" t="s">
        <v>108</v>
      </c>
      <c r="E27" s="23" t="s">
        <v>215</v>
      </c>
      <c r="F27" s="21">
        <v>43638</v>
      </c>
      <c r="G27" s="23" t="s">
        <v>216</v>
      </c>
      <c r="H27" s="21">
        <v>43638</v>
      </c>
      <c r="I27" s="104">
        <v>43645</v>
      </c>
      <c r="J27" s="21">
        <v>43647</v>
      </c>
      <c r="K27" s="123" t="s">
        <v>217</v>
      </c>
      <c r="L27" s="123" t="s">
        <v>219</v>
      </c>
      <c r="M27" s="21" t="s">
        <v>218</v>
      </c>
      <c r="N27" s="23" t="s">
        <v>220</v>
      </c>
      <c r="O27" s="20"/>
      <c r="P27" s="21"/>
      <c r="Q27" s="47">
        <v>123330</v>
      </c>
      <c r="R27" s="43" t="s">
        <v>27</v>
      </c>
      <c r="S27" s="23"/>
      <c r="T27" s="23" t="s">
        <v>38</v>
      </c>
      <c r="U27" s="22">
        <f t="shared" ref="U27:U28" ca="1" si="5">TODAY()-J27</f>
        <v>434</v>
      </c>
      <c r="V27" s="43" t="s">
        <v>316</v>
      </c>
      <c r="W27" s="43" t="s">
        <v>355</v>
      </c>
      <c r="X27" s="23"/>
      <c r="Y27" s="209" t="s">
        <v>91</v>
      </c>
      <c r="Z27" s="197"/>
    </row>
    <row r="28" spans="1:231" ht="39.65" customHeight="1" x14ac:dyDescent="0.25">
      <c r="A28" s="19">
        <v>26</v>
      </c>
      <c r="B28" s="210" t="s">
        <v>164</v>
      </c>
      <c r="C28" s="23"/>
      <c r="D28" s="49" t="s">
        <v>108</v>
      </c>
      <c r="E28" s="23" t="s">
        <v>227</v>
      </c>
      <c r="F28" s="21">
        <v>43652</v>
      </c>
      <c r="G28" s="23" t="s">
        <v>226</v>
      </c>
      <c r="H28" s="21">
        <v>43652</v>
      </c>
      <c r="I28" s="104">
        <v>43654</v>
      </c>
      <c r="J28" s="21">
        <v>43666</v>
      </c>
      <c r="K28" s="123" t="s">
        <v>34</v>
      </c>
      <c r="L28" s="123" t="s">
        <v>228</v>
      </c>
      <c r="M28" s="21"/>
      <c r="N28" s="21" t="s">
        <v>229</v>
      </c>
      <c r="O28" s="20"/>
      <c r="P28" s="21"/>
      <c r="Q28" s="47">
        <v>18505</v>
      </c>
      <c r="R28" s="43" t="s">
        <v>27</v>
      </c>
      <c r="S28" s="23"/>
      <c r="T28" s="23" t="s">
        <v>38</v>
      </c>
      <c r="U28" s="22">
        <f t="shared" ca="1" si="5"/>
        <v>415</v>
      </c>
      <c r="V28" s="43" t="s">
        <v>316</v>
      </c>
      <c r="W28" s="43" t="s">
        <v>355</v>
      </c>
      <c r="X28" s="23"/>
      <c r="Y28" s="209" t="s">
        <v>91</v>
      </c>
      <c r="Z28" s="197"/>
    </row>
    <row r="29" spans="1:231" ht="26" x14ac:dyDescent="0.25">
      <c r="A29" s="19">
        <v>27</v>
      </c>
      <c r="B29" s="210" t="s">
        <v>164</v>
      </c>
      <c r="C29" s="23"/>
      <c r="D29" s="49" t="s">
        <v>108</v>
      </c>
      <c r="E29" s="23" t="s">
        <v>230</v>
      </c>
      <c r="F29" s="21">
        <v>43671</v>
      </c>
      <c r="G29" s="23" t="s">
        <v>231</v>
      </c>
      <c r="H29" s="21">
        <v>43671</v>
      </c>
      <c r="I29" s="104">
        <v>43679</v>
      </c>
      <c r="J29" s="21">
        <v>43680</v>
      </c>
      <c r="K29" s="123" t="s">
        <v>34</v>
      </c>
      <c r="L29" s="123" t="s">
        <v>193</v>
      </c>
      <c r="M29" s="21"/>
      <c r="N29" s="21" t="s">
        <v>232</v>
      </c>
      <c r="O29" s="20"/>
      <c r="P29" s="21"/>
      <c r="Q29" s="47">
        <v>21123</v>
      </c>
      <c r="R29" s="43" t="s">
        <v>27</v>
      </c>
      <c r="S29" s="23"/>
      <c r="T29" s="23" t="s">
        <v>38</v>
      </c>
      <c r="U29" s="22">
        <f t="shared" ref="U29" ca="1" si="6">TODAY()-J29</f>
        <v>401</v>
      </c>
      <c r="V29" s="43" t="s">
        <v>316</v>
      </c>
      <c r="W29" s="43" t="s">
        <v>355</v>
      </c>
      <c r="X29" s="23"/>
      <c r="Y29" s="209" t="s">
        <v>91</v>
      </c>
      <c r="Z29" s="197"/>
    </row>
    <row r="30" spans="1:231" ht="53.4" customHeight="1" x14ac:dyDescent="0.25">
      <c r="A30" s="19">
        <v>28</v>
      </c>
      <c r="B30" s="210" t="s">
        <v>164</v>
      </c>
      <c r="C30" s="23"/>
      <c r="D30" s="49" t="s">
        <v>108</v>
      </c>
      <c r="E30" s="23" t="s">
        <v>234</v>
      </c>
      <c r="F30" s="21">
        <v>43687</v>
      </c>
      <c r="G30" s="23" t="s">
        <v>233</v>
      </c>
      <c r="H30" s="21">
        <v>43687</v>
      </c>
      <c r="I30" s="104">
        <v>43696</v>
      </c>
      <c r="J30" s="104">
        <v>43698</v>
      </c>
      <c r="K30" s="123" t="s">
        <v>34</v>
      </c>
      <c r="L30" s="123" t="s">
        <v>235</v>
      </c>
      <c r="M30" s="21" t="s">
        <v>236</v>
      </c>
      <c r="N30" s="21" t="s">
        <v>260</v>
      </c>
      <c r="O30" s="20"/>
      <c r="P30" s="21"/>
      <c r="Q30" s="47">
        <v>30000</v>
      </c>
      <c r="R30" s="43" t="s">
        <v>27</v>
      </c>
      <c r="S30" s="23"/>
      <c r="T30" s="23" t="s">
        <v>38</v>
      </c>
      <c r="U30" s="22">
        <f t="shared" ref="U30:U33" ca="1" si="7">TODAY()-J30</f>
        <v>383</v>
      </c>
      <c r="V30" s="43" t="s">
        <v>316</v>
      </c>
      <c r="W30" s="43" t="s">
        <v>355</v>
      </c>
      <c r="X30" s="23"/>
      <c r="Y30" s="209" t="s">
        <v>91</v>
      </c>
      <c r="Z30" s="197"/>
    </row>
    <row r="31" spans="1:231" ht="53.4" customHeight="1" x14ac:dyDescent="0.25">
      <c r="A31" s="19">
        <v>29</v>
      </c>
      <c r="B31" s="210" t="s">
        <v>164</v>
      </c>
      <c r="C31" s="23"/>
      <c r="D31" s="49" t="s">
        <v>108</v>
      </c>
      <c r="E31" s="23" t="s">
        <v>246</v>
      </c>
      <c r="F31" s="21">
        <v>43705</v>
      </c>
      <c r="G31" s="23">
        <v>210148411</v>
      </c>
      <c r="H31" s="21">
        <v>43705</v>
      </c>
      <c r="I31" s="104">
        <v>43760</v>
      </c>
      <c r="J31" s="104">
        <v>43760</v>
      </c>
      <c r="K31" s="123" t="s">
        <v>34</v>
      </c>
      <c r="L31" s="123" t="s">
        <v>243</v>
      </c>
      <c r="M31" s="21" t="s">
        <v>194</v>
      </c>
      <c r="N31" s="21" t="s">
        <v>247</v>
      </c>
      <c r="O31" s="50" t="s">
        <v>250</v>
      </c>
      <c r="P31" s="21"/>
      <c r="Q31" s="47">
        <v>26000</v>
      </c>
      <c r="R31" s="43" t="s">
        <v>27</v>
      </c>
      <c r="S31" s="23"/>
      <c r="T31" s="23" t="s">
        <v>38</v>
      </c>
      <c r="U31" s="22">
        <f t="shared" ca="1" si="7"/>
        <v>321</v>
      </c>
      <c r="V31" s="43" t="s">
        <v>316</v>
      </c>
      <c r="W31" s="43" t="s">
        <v>355</v>
      </c>
      <c r="X31" s="23"/>
      <c r="Y31" s="209" t="s">
        <v>91</v>
      </c>
      <c r="Z31" s="197"/>
    </row>
    <row r="32" spans="1:231" ht="37.25" customHeight="1" x14ac:dyDescent="0.25">
      <c r="A32" s="19">
        <v>30</v>
      </c>
      <c r="B32" s="210" t="s">
        <v>261</v>
      </c>
      <c r="C32" s="23"/>
      <c r="D32" s="49" t="s">
        <v>108</v>
      </c>
      <c r="E32" s="23" t="s">
        <v>245</v>
      </c>
      <c r="F32" s="21">
        <v>43738</v>
      </c>
      <c r="G32" s="23">
        <v>426316</v>
      </c>
      <c r="H32" s="21">
        <v>43754</v>
      </c>
      <c r="I32" s="104">
        <v>43760</v>
      </c>
      <c r="J32" s="104">
        <v>43760</v>
      </c>
      <c r="K32" s="123" t="s">
        <v>34</v>
      </c>
      <c r="L32" s="123" t="s">
        <v>89</v>
      </c>
      <c r="M32" s="21" t="s">
        <v>244</v>
      </c>
      <c r="N32" s="21" t="s">
        <v>249</v>
      </c>
      <c r="O32" s="50" t="s">
        <v>248</v>
      </c>
      <c r="P32" s="21"/>
      <c r="Q32" s="47">
        <v>44009</v>
      </c>
      <c r="R32" s="43" t="s">
        <v>27</v>
      </c>
      <c r="S32" s="23"/>
      <c r="T32" s="23" t="s">
        <v>38</v>
      </c>
      <c r="U32" s="22">
        <f t="shared" ca="1" si="7"/>
        <v>321</v>
      </c>
      <c r="V32" s="43" t="s">
        <v>316</v>
      </c>
      <c r="W32" s="43" t="s">
        <v>355</v>
      </c>
      <c r="X32" s="24">
        <v>43900</v>
      </c>
      <c r="Y32" s="209" t="s">
        <v>91</v>
      </c>
      <c r="Z32" s="197"/>
    </row>
    <row r="33" spans="1:26" ht="18" customHeight="1" x14ac:dyDescent="0.25">
      <c r="A33" s="19">
        <v>31</v>
      </c>
      <c r="B33" s="210" t="s">
        <v>261</v>
      </c>
      <c r="C33" s="23"/>
      <c r="D33" s="49" t="s">
        <v>108</v>
      </c>
      <c r="E33" s="23" t="s">
        <v>269</v>
      </c>
      <c r="F33" s="21">
        <v>43852</v>
      </c>
      <c r="G33" s="23" t="s">
        <v>271</v>
      </c>
      <c r="H33" s="21">
        <v>43852</v>
      </c>
      <c r="I33" s="104"/>
      <c r="J33" s="104">
        <v>43879</v>
      </c>
      <c r="K33" s="123" t="s">
        <v>34</v>
      </c>
      <c r="L33" s="123" t="s">
        <v>267</v>
      </c>
      <c r="M33" s="21" t="s">
        <v>268</v>
      </c>
      <c r="N33" s="21" t="s">
        <v>270</v>
      </c>
      <c r="O33" s="50"/>
      <c r="P33" s="21"/>
      <c r="Q33" s="47">
        <v>24776</v>
      </c>
      <c r="R33" s="43" t="s">
        <v>27</v>
      </c>
      <c r="S33" s="327">
        <f>Q33</f>
        <v>24776</v>
      </c>
      <c r="T33" s="23" t="s">
        <v>38</v>
      </c>
      <c r="U33" s="22">
        <f t="shared" ca="1" si="7"/>
        <v>202</v>
      </c>
      <c r="V33" s="43" t="s">
        <v>66</v>
      </c>
      <c r="W33" s="43" t="s">
        <v>356</v>
      </c>
      <c r="X33" s="24">
        <v>43894</v>
      </c>
      <c r="Y33" s="209" t="s">
        <v>91</v>
      </c>
      <c r="Z33" s="197" t="s">
        <v>272</v>
      </c>
    </row>
    <row r="34" spans="1:26" ht="18" customHeight="1" x14ac:dyDescent="0.25">
      <c r="A34" s="19">
        <v>32</v>
      </c>
      <c r="B34" s="237" t="s">
        <v>261</v>
      </c>
      <c r="C34" s="117"/>
      <c r="D34" s="108" t="s">
        <v>108</v>
      </c>
      <c r="E34" s="117" t="s">
        <v>296</v>
      </c>
      <c r="F34" s="114">
        <v>43999</v>
      </c>
      <c r="G34" s="117">
        <v>475157</v>
      </c>
      <c r="H34" s="114">
        <v>43999</v>
      </c>
      <c r="I34" s="114">
        <v>44005</v>
      </c>
      <c r="J34" s="114">
        <v>44007</v>
      </c>
      <c r="K34" s="111" t="s">
        <v>34</v>
      </c>
      <c r="L34" s="238" t="s">
        <v>297</v>
      </c>
      <c r="M34" s="114" t="s">
        <v>268</v>
      </c>
      <c r="N34" s="117" t="s">
        <v>270</v>
      </c>
      <c r="O34" s="107" t="s">
        <v>298</v>
      </c>
      <c r="P34" s="114"/>
      <c r="Q34" s="115">
        <v>1097853</v>
      </c>
      <c r="R34" s="119" t="s">
        <v>27</v>
      </c>
      <c r="S34" s="117"/>
      <c r="T34" s="117" t="s">
        <v>38</v>
      </c>
      <c r="U34" s="239">
        <f t="shared" ref="U34:U35" ca="1" si="8">TODAY()-J34</f>
        <v>74</v>
      </c>
      <c r="V34" s="119" t="s">
        <v>67</v>
      </c>
      <c r="W34" s="119" t="s">
        <v>355</v>
      </c>
      <c r="X34" s="114">
        <v>43894</v>
      </c>
      <c r="Y34" s="117" t="s">
        <v>91</v>
      </c>
      <c r="Z34" s="240" t="s">
        <v>272</v>
      </c>
    </row>
    <row r="35" spans="1:26" ht="39" x14ac:dyDescent="0.25">
      <c r="A35" s="20">
        <v>33</v>
      </c>
      <c r="B35" s="237" t="s">
        <v>261</v>
      </c>
      <c r="C35" s="117"/>
      <c r="D35" s="108" t="s">
        <v>108</v>
      </c>
      <c r="E35" s="23"/>
      <c r="F35" s="21"/>
      <c r="G35" s="23">
        <v>1000825785</v>
      </c>
      <c r="H35" s="21">
        <v>44026</v>
      </c>
      <c r="I35" s="104">
        <v>44032</v>
      </c>
      <c r="J35" s="21">
        <v>44033</v>
      </c>
      <c r="K35" s="111" t="s">
        <v>34</v>
      </c>
      <c r="L35" s="123" t="s">
        <v>329</v>
      </c>
      <c r="M35" s="21" t="s">
        <v>330</v>
      </c>
      <c r="N35" s="23" t="s">
        <v>335</v>
      </c>
      <c r="O35" s="20"/>
      <c r="P35" s="21"/>
      <c r="Q35" s="305">
        <v>11000</v>
      </c>
      <c r="R35" s="306" t="s">
        <v>27</v>
      </c>
      <c r="S35" s="327">
        <f>Q35</f>
        <v>11000</v>
      </c>
      <c r="T35" s="23"/>
      <c r="U35" s="23">
        <f t="shared" ca="1" si="8"/>
        <v>48</v>
      </c>
      <c r="V35" s="23" t="s">
        <v>66</v>
      </c>
      <c r="W35" s="23" t="s">
        <v>356</v>
      </c>
      <c r="X35" s="23"/>
      <c r="Y35" s="23" t="s">
        <v>336</v>
      </c>
      <c r="Z35" s="197" t="s">
        <v>188</v>
      </c>
    </row>
  </sheetData>
  <mergeCells count="1">
    <mergeCell ref="A1:H1"/>
  </mergeCells>
  <conditionalFormatting sqref="U8 U4:U6 U11:U15 U17:U34">
    <cfRule type="cellIs" dxfId="35" priority="953" operator="greaterThan">
      <formula>30</formula>
    </cfRule>
    <cfRule type="cellIs" dxfId="34" priority="954" operator="between">
      <formula>16</formula>
      <formula>30</formula>
    </cfRule>
    <cfRule type="cellIs" dxfId="33" priority="955" operator="between">
      <formula>1</formula>
      <formula>15</formula>
    </cfRule>
  </conditionalFormatting>
  <conditionalFormatting sqref="T8 T4:T6 T11:T15 T17:T74">
    <cfRule type="cellIs" dxfId="32" priority="140" operator="equal">
      <formula>"Surveyor"</formula>
    </cfRule>
    <cfRule type="cellIs" dxfId="31" priority="141" operator="equal">
      <formula>"JOYGLOBAL"</formula>
    </cfRule>
    <cfRule type="cellIs" dxfId="30" priority="142" operator="equal">
      <formula>"ICICI LOMBARD"</formula>
    </cfRule>
  </conditionalFormatting>
  <conditionalFormatting sqref="U16">
    <cfRule type="cellIs" dxfId="29" priority="64" operator="greaterThan">
      <formula>30</formula>
    </cfRule>
    <cfRule type="cellIs" dxfId="28" priority="65" operator="between">
      <formula>16</formula>
      <formula>30</formula>
    </cfRule>
    <cfRule type="cellIs" dxfId="27" priority="66" operator="between">
      <formula>1</formula>
      <formula>15</formula>
    </cfRule>
  </conditionalFormatting>
  <conditionalFormatting sqref="T16">
    <cfRule type="cellIs" dxfId="26" priority="61" operator="equal">
      <formula>"Surveyor"</formula>
    </cfRule>
    <cfRule type="cellIs" dxfId="25" priority="62" operator="equal">
      <formula>"JOYGLOBAL"</formula>
    </cfRule>
    <cfRule type="cellIs" dxfId="24" priority="63" operator="equal">
      <formula>"ICICI LOMBARD"</formula>
    </cfRule>
  </conditionalFormatting>
  <conditionalFormatting sqref="U7">
    <cfRule type="cellIs" dxfId="23" priority="34" operator="greaterThan">
      <formula>30</formula>
    </cfRule>
    <cfRule type="cellIs" dxfId="22" priority="35" operator="between">
      <formula>16</formula>
      <formula>30</formula>
    </cfRule>
    <cfRule type="cellIs" dxfId="21" priority="36" operator="between">
      <formula>1</formula>
      <formula>15</formula>
    </cfRule>
  </conditionalFormatting>
  <conditionalFormatting sqref="T7">
    <cfRule type="cellIs" dxfId="20" priority="31" operator="equal">
      <formula>"Surveyor"</formula>
    </cfRule>
    <cfRule type="cellIs" dxfId="19" priority="32" operator="equal">
      <formula>"JOYGLOBAL"</formula>
    </cfRule>
    <cfRule type="cellIs" dxfId="18" priority="33" operator="equal">
      <formula>"ICICI LOMBARD"</formula>
    </cfRule>
  </conditionalFormatting>
  <conditionalFormatting sqref="U10">
    <cfRule type="cellIs" dxfId="17" priority="28" operator="greaterThan">
      <formula>30</formula>
    </cfRule>
    <cfRule type="cellIs" dxfId="16" priority="29" operator="between">
      <formula>16</formula>
      <formula>30</formula>
    </cfRule>
    <cfRule type="cellIs" dxfId="15" priority="30" operator="between">
      <formula>1</formula>
      <formula>15</formula>
    </cfRule>
  </conditionalFormatting>
  <conditionalFormatting sqref="T10">
    <cfRule type="cellIs" dxfId="14" priority="25" operator="equal">
      <formula>"Surveyor"</formula>
    </cfRule>
    <cfRule type="cellIs" dxfId="13" priority="26" operator="equal">
      <formula>"JOYGLOBAL"</formula>
    </cfRule>
    <cfRule type="cellIs" dxfId="12" priority="27" operator="equal">
      <formula>"ICICI LOMBARD"</formula>
    </cfRule>
  </conditionalFormatting>
  <conditionalFormatting sqref="U9">
    <cfRule type="cellIs" dxfId="11" priority="22" operator="greaterThan">
      <formula>30</formula>
    </cfRule>
    <cfRule type="cellIs" dxfId="10" priority="23" operator="between">
      <formula>16</formula>
      <formula>30</formula>
    </cfRule>
    <cfRule type="cellIs" dxfId="9" priority="24" operator="between">
      <formula>1</formula>
      <formula>15</formula>
    </cfRule>
  </conditionalFormatting>
  <conditionalFormatting sqref="T9">
    <cfRule type="cellIs" dxfId="8" priority="19" operator="equal">
      <formula>"Surveyor"</formula>
    </cfRule>
    <cfRule type="cellIs" dxfId="7" priority="20" operator="equal">
      <formula>"JOYGLOBAL"</formula>
    </cfRule>
    <cfRule type="cellIs" dxfId="6" priority="21" operator="equal">
      <formula>"ICICI LOMBARD"</formula>
    </cfRule>
  </conditionalFormatting>
  <conditionalFormatting sqref="U3">
    <cfRule type="cellIs" dxfId="5" priority="4" operator="greaterThan">
      <formula>30</formula>
    </cfRule>
    <cfRule type="cellIs" dxfId="4" priority="5" operator="between">
      <formula>16</formula>
      <formula>30</formula>
    </cfRule>
    <cfRule type="cellIs" dxfId="3" priority="6" operator="between">
      <formula>1</formula>
      <formula>15</formula>
    </cfRule>
  </conditionalFormatting>
  <conditionalFormatting sqref="T3">
    <cfRule type="cellIs" dxfId="2" priority="1" operator="equal">
      <formula>"Surveyor"</formula>
    </cfRule>
    <cfRule type="cellIs" dxfId="1" priority="2" operator="equal">
      <formula>"JOYGLOBAL"</formula>
    </cfRule>
    <cfRule type="cellIs" dxfId="0" priority="3" operator="equal">
      <formula>"ICICI LOMBARD"</formula>
    </cfRule>
  </conditionalFormatting>
  <hyperlinks>
    <hyperlink ref="O15" r:id="rId1"/>
  </hyperlinks>
  <printOptions horizontalCentered="1"/>
  <pageMargins left="0.7" right="0.7" top="0.75" bottom="0.75" header="0.3" footer="0.3"/>
  <pageSetup paperSize="9" scale="40" fitToHeight="2"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Sheet1!$A$1:$A$5</xm:f>
          </x14:formula1>
          <xm:sqref>T4:T20</xm:sqref>
        </x14:dataValidation>
        <x14:dataValidation type="list" allowBlank="1" showInputMessage="1" showErrorMessage="1">
          <x14:formula1>
            <xm:f>'C:\CLIENT BACKUP\BALMER LAWRIE\BalmerLawrie\[Balmer Lawrie Claim MIS_16-20.xlsx]Sheet1'!#REF!</xm:f>
          </x14:formula1>
          <xm:sqref>T3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sqref="A1:A5"/>
    </sheetView>
  </sheetViews>
  <sheetFormatPr defaultRowHeight="17" customHeight="1" x14ac:dyDescent="0.25"/>
  <cols>
    <col min="1" max="1" width="17.36328125" customWidth="1"/>
  </cols>
  <sheetData>
    <row r="1" spans="1:1" ht="17" customHeight="1" x14ac:dyDescent="0.25">
      <c r="A1" s="13" t="s">
        <v>37</v>
      </c>
    </row>
    <row r="2" spans="1:1" ht="17" customHeight="1" x14ac:dyDescent="0.25">
      <c r="A2" s="11" t="s">
        <v>39</v>
      </c>
    </row>
    <row r="3" spans="1:1" ht="17" customHeight="1" x14ac:dyDescent="0.25">
      <c r="A3" s="10" t="s">
        <v>38</v>
      </c>
    </row>
    <row r="4" spans="1:1" ht="17" customHeight="1" x14ac:dyDescent="0.25">
      <c r="A4" s="10" t="s">
        <v>32</v>
      </c>
    </row>
    <row r="5" spans="1:1" ht="17" customHeight="1" x14ac:dyDescent="0.25">
      <c r="A5" s="11" t="s">
        <v>33</v>
      </c>
    </row>
  </sheetData>
  <dataConsolid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filterMode="1"/>
  <dimension ref="A1:IL40"/>
  <sheetViews>
    <sheetView zoomScale="88" zoomScaleNormal="88" workbookViewId="0">
      <pane xSplit="7" ySplit="4" topLeftCell="J28" activePane="bottomRight" state="frozen"/>
      <selection pane="topRight" activeCell="H1" sqref="H1"/>
      <selection pane="bottomLeft" activeCell="A6" sqref="A6"/>
      <selection pane="bottomRight" activeCell="M41" sqref="M41"/>
    </sheetView>
  </sheetViews>
  <sheetFormatPr defaultRowHeight="17.399999999999999" customHeight="1" x14ac:dyDescent="0.35"/>
  <cols>
    <col min="1" max="1" width="8.6328125" style="5" bestFit="1" customWidth="1"/>
    <col min="2" max="2" width="21" style="1" customWidth="1"/>
    <col min="3" max="3" width="14.6328125" style="1" customWidth="1"/>
    <col min="4" max="4" width="23.90625" style="3" customWidth="1"/>
    <col min="5" max="5" width="15.6328125" style="16" customWidth="1"/>
    <col min="6" max="6" width="11.90625" style="9" customWidth="1"/>
    <col min="7" max="7" width="10.08984375" style="9" customWidth="1"/>
    <col min="8" max="8" width="12.6328125" style="9" customWidth="1"/>
    <col min="9" max="9" width="17.90625" style="3" customWidth="1"/>
    <col min="10" max="10" width="14.90625" style="6" customWidth="1"/>
    <col min="11" max="11" width="10.08984375" style="9" customWidth="1"/>
    <col min="12" max="12" width="15" style="7" customWidth="1"/>
    <col min="13" max="13" width="13.453125" style="7" bestFit="1" customWidth="1"/>
    <col min="14" max="14" width="15.54296875" style="8" customWidth="1"/>
    <col min="15" max="15" width="22.453125" style="3" customWidth="1"/>
    <col min="16" max="16" width="26.54296875" style="3" customWidth="1"/>
    <col min="17" max="18" width="23" style="3" customWidth="1"/>
    <col min="19" max="19" width="102.453125" style="16" customWidth="1"/>
    <col min="20" max="246" width="9.08984375" style="1"/>
    <col min="247" max="254" width="9.08984375" style="2"/>
    <col min="255" max="255" width="4" style="2" bestFit="1" customWidth="1"/>
    <col min="256" max="256" width="7.54296875" style="2" bestFit="1" customWidth="1"/>
    <col min="257" max="257" width="5.54296875" style="2" bestFit="1" customWidth="1"/>
    <col min="258" max="258" width="20.54296875" style="2" bestFit="1" customWidth="1"/>
    <col min="259" max="259" width="6.08984375" style="2" bestFit="1" customWidth="1"/>
    <col min="260" max="260" width="11.90625" style="2" customWidth="1"/>
    <col min="261" max="261" width="10.08984375" style="2" bestFit="1" customWidth="1"/>
    <col min="262" max="262" width="12.6328125" style="2" customWidth="1"/>
    <col min="263" max="263" width="17.90625" style="2" customWidth="1"/>
    <col min="264" max="264" width="11.54296875" style="2" bestFit="1" customWidth="1"/>
    <col min="265" max="265" width="10.08984375" style="2" bestFit="1" customWidth="1"/>
    <col min="266" max="266" width="9.08984375" style="2" bestFit="1" customWidth="1"/>
    <col min="267" max="267" width="10.6328125" style="2" bestFit="1" customWidth="1"/>
    <col min="268" max="268" width="7" style="2" bestFit="1" customWidth="1"/>
    <col min="269" max="269" width="6.6328125" style="2" bestFit="1" customWidth="1"/>
    <col min="270" max="270" width="13.08984375" style="2" bestFit="1" customWidth="1"/>
    <col min="271" max="271" width="12.90625" style="2" bestFit="1" customWidth="1"/>
    <col min="272" max="272" width="26.54296875" style="2" customWidth="1"/>
    <col min="273" max="273" width="16.90625" style="2" customWidth="1"/>
    <col min="274" max="510" width="9.08984375" style="2"/>
    <col min="511" max="511" width="4" style="2" bestFit="1" customWidth="1"/>
    <col min="512" max="512" width="7.54296875" style="2" bestFit="1" customWidth="1"/>
    <col min="513" max="513" width="5.54296875" style="2" bestFit="1" customWidth="1"/>
    <col min="514" max="514" width="20.54296875" style="2" bestFit="1" customWidth="1"/>
    <col min="515" max="515" width="6.08984375" style="2" bestFit="1" customWidth="1"/>
    <col min="516" max="516" width="11.90625" style="2" customWidth="1"/>
    <col min="517" max="517" width="10.08984375" style="2" bestFit="1" customWidth="1"/>
    <col min="518" max="518" width="12.6328125" style="2" customWidth="1"/>
    <col min="519" max="519" width="17.90625" style="2" customWidth="1"/>
    <col min="520" max="520" width="11.54296875" style="2" bestFit="1" customWidth="1"/>
    <col min="521" max="521" width="10.08984375" style="2" bestFit="1" customWidth="1"/>
    <col min="522" max="522" width="9.08984375" style="2" bestFit="1" customWidth="1"/>
    <col min="523" max="523" width="10.6328125" style="2" bestFit="1" customWidth="1"/>
    <col min="524" max="524" width="7" style="2" bestFit="1" customWidth="1"/>
    <col min="525" max="525" width="6.6328125" style="2" bestFit="1" customWidth="1"/>
    <col min="526" max="526" width="13.08984375" style="2" bestFit="1" customWidth="1"/>
    <col min="527" max="527" width="12.90625" style="2" bestFit="1" customWidth="1"/>
    <col min="528" max="528" width="26.54296875" style="2" customWidth="1"/>
    <col min="529" max="529" width="16.90625" style="2" customWidth="1"/>
    <col min="530" max="766" width="9.08984375" style="2"/>
    <col min="767" max="767" width="4" style="2" bestFit="1" customWidth="1"/>
    <col min="768" max="768" width="7.54296875" style="2" bestFit="1" customWidth="1"/>
    <col min="769" max="769" width="5.54296875" style="2" bestFit="1" customWidth="1"/>
    <col min="770" max="770" width="20.54296875" style="2" bestFit="1" customWidth="1"/>
    <col min="771" max="771" width="6.08984375" style="2" bestFit="1" customWidth="1"/>
    <col min="772" max="772" width="11.90625" style="2" customWidth="1"/>
    <col min="773" max="773" width="10.08984375" style="2" bestFit="1" customWidth="1"/>
    <col min="774" max="774" width="12.6328125" style="2" customWidth="1"/>
    <col min="775" max="775" width="17.90625" style="2" customWidth="1"/>
    <col min="776" max="776" width="11.54296875" style="2" bestFit="1" customWidth="1"/>
    <col min="777" max="777" width="10.08984375" style="2" bestFit="1" customWidth="1"/>
    <col min="778" max="778" width="9.08984375" style="2" bestFit="1" customWidth="1"/>
    <col min="779" max="779" width="10.6328125" style="2" bestFit="1" customWidth="1"/>
    <col min="780" max="780" width="7" style="2" bestFit="1" customWidth="1"/>
    <col min="781" max="781" width="6.6328125" style="2" bestFit="1" customWidth="1"/>
    <col min="782" max="782" width="13.08984375" style="2" bestFit="1" customWidth="1"/>
    <col min="783" max="783" width="12.90625" style="2" bestFit="1" customWidth="1"/>
    <col min="784" max="784" width="26.54296875" style="2" customWidth="1"/>
    <col min="785" max="785" width="16.90625" style="2" customWidth="1"/>
    <col min="786" max="1022" width="9.08984375" style="2"/>
    <col min="1023" max="1023" width="4" style="2" bestFit="1" customWidth="1"/>
    <col min="1024" max="1024" width="7.54296875" style="2" bestFit="1" customWidth="1"/>
    <col min="1025" max="1025" width="5.54296875" style="2" bestFit="1" customWidth="1"/>
    <col min="1026" max="1026" width="20.54296875" style="2" bestFit="1" customWidth="1"/>
    <col min="1027" max="1027" width="6.08984375" style="2" bestFit="1" customWidth="1"/>
    <col min="1028" max="1028" width="11.90625" style="2" customWidth="1"/>
    <col min="1029" max="1029" width="10.08984375" style="2" bestFit="1" customWidth="1"/>
    <col min="1030" max="1030" width="12.6328125" style="2" customWidth="1"/>
    <col min="1031" max="1031" width="17.90625" style="2" customWidth="1"/>
    <col min="1032" max="1032" width="11.54296875" style="2" bestFit="1" customWidth="1"/>
    <col min="1033" max="1033" width="10.08984375" style="2" bestFit="1" customWidth="1"/>
    <col min="1034" max="1034" width="9.08984375" style="2" bestFit="1" customWidth="1"/>
    <col min="1035" max="1035" width="10.6328125" style="2" bestFit="1" customWidth="1"/>
    <col min="1036" max="1036" width="7" style="2" bestFit="1" customWidth="1"/>
    <col min="1037" max="1037" width="6.6328125" style="2" bestFit="1" customWidth="1"/>
    <col min="1038" max="1038" width="13.08984375" style="2" bestFit="1" customWidth="1"/>
    <col min="1039" max="1039" width="12.90625" style="2" bestFit="1" customWidth="1"/>
    <col min="1040" max="1040" width="26.54296875" style="2" customWidth="1"/>
    <col min="1041" max="1041" width="16.90625" style="2" customWidth="1"/>
    <col min="1042" max="1278" width="9.08984375" style="2"/>
    <col min="1279" max="1279" width="4" style="2" bestFit="1" customWidth="1"/>
    <col min="1280" max="1280" width="7.54296875" style="2" bestFit="1" customWidth="1"/>
    <col min="1281" max="1281" width="5.54296875" style="2" bestFit="1" customWidth="1"/>
    <col min="1282" max="1282" width="20.54296875" style="2" bestFit="1" customWidth="1"/>
    <col min="1283" max="1283" width="6.08984375" style="2" bestFit="1" customWidth="1"/>
    <col min="1284" max="1284" width="11.90625" style="2" customWidth="1"/>
    <col min="1285" max="1285" width="10.08984375" style="2" bestFit="1" customWidth="1"/>
    <col min="1286" max="1286" width="12.6328125" style="2" customWidth="1"/>
    <col min="1287" max="1287" width="17.90625" style="2" customWidth="1"/>
    <col min="1288" max="1288" width="11.54296875" style="2" bestFit="1" customWidth="1"/>
    <col min="1289" max="1289" width="10.08984375" style="2" bestFit="1" customWidth="1"/>
    <col min="1290" max="1290" width="9.08984375" style="2" bestFit="1" customWidth="1"/>
    <col min="1291" max="1291" width="10.6328125" style="2" bestFit="1" customWidth="1"/>
    <col min="1292" max="1292" width="7" style="2" bestFit="1" customWidth="1"/>
    <col min="1293" max="1293" width="6.6328125" style="2" bestFit="1" customWidth="1"/>
    <col min="1294" max="1294" width="13.08984375" style="2" bestFit="1" customWidth="1"/>
    <col min="1295" max="1295" width="12.90625" style="2" bestFit="1" customWidth="1"/>
    <col min="1296" max="1296" width="26.54296875" style="2" customWidth="1"/>
    <col min="1297" max="1297" width="16.90625" style="2" customWidth="1"/>
    <col min="1298" max="1534" width="9.08984375" style="2"/>
    <col min="1535" max="1535" width="4" style="2" bestFit="1" customWidth="1"/>
    <col min="1536" max="1536" width="7.54296875" style="2" bestFit="1" customWidth="1"/>
    <col min="1537" max="1537" width="5.54296875" style="2" bestFit="1" customWidth="1"/>
    <col min="1538" max="1538" width="20.54296875" style="2" bestFit="1" customWidth="1"/>
    <col min="1539" max="1539" width="6.08984375" style="2" bestFit="1" customWidth="1"/>
    <col min="1540" max="1540" width="11.90625" style="2" customWidth="1"/>
    <col min="1541" max="1541" width="10.08984375" style="2" bestFit="1" customWidth="1"/>
    <col min="1542" max="1542" width="12.6328125" style="2" customWidth="1"/>
    <col min="1543" max="1543" width="17.90625" style="2" customWidth="1"/>
    <col min="1544" max="1544" width="11.54296875" style="2" bestFit="1" customWidth="1"/>
    <col min="1545" max="1545" width="10.08984375" style="2" bestFit="1" customWidth="1"/>
    <col min="1546" max="1546" width="9.08984375" style="2" bestFit="1" customWidth="1"/>
    <col min="1547" max="1547" width="10.6328125" style="2" bestFit="1" customWidth="1"/>
    <col min="1548" max="1548" width="7" style="2" bestFit="1" customWidth="1"/>
    <col min="1549" max="1549" width="6.6328125" style="2" bestFit="1" customWidth="1"/>
    <col min="1550" max="1550" width="13.08984375" style="2" bestFit="1" customWidth="1"/>
    <col min="1551" max="1551" width="12.90625" style="2" bestFit="1" customWidth="1"/>
    <col min="1552" max="1552" width="26.54296875" style="2" customWidth="1"/>
    <col min="1553" max="1553" width="16.90625" style="2" customWidth="1"/>
    <col min="1554" max="1790" width="9.08984375" style="2"/>
    <col min="1791" max="1791" width="4" style="2" bestFit="1" customWidth="1"/>
    <col min="1792" max="1792" width="7.54296875" style="2" bestFit="1" customWidth="1"/>
    <col min="1793" max="1793" width="5.54296875" style="2" bestFit="1" customWidth="1"/>
    <col min="1794" max="1794" width="20.54296875" style="2" bestFit="1" customWidth="1"/>
    <col min="1795" max="1795" width="6.08984375" style="2" bestFit="1" customWidth="1"/>
    <col min="1796" max="1796" width="11.90625" style="2" customWidth="1"/>
    <col min="1797" max="1797" width="10.08984375" style="2" bestFit="1" customWidth="1"/>
    <col min="1798" max="1798" width="12.6328125" style="2" customWidth="1"/>
    <col min="1799" max="1799" width="17.90625" style="2" customWidth="1"/>
    <col min="1800" max="1800" width="11.54296875" style="2" bestFit="1" customWidth="1"/>
    <col min="1801" max="1801" width="10.08984375" style="2" bestFit="1" customWidth="1"/>
    <col min="1802" max="1802" width="9.08984375" style="2" bestFit="1" customWidth="1"/>
    <col min="1803" max="1803" width="10.6328125" style="2" bestFit="1" customWidth="1"/>
    <col min="1804" max="1804" width="7" style="2" bestFit="1" customWidth="1"/>
    <col min="1805" max="1805" width="6.6328125" style="2" bestFit="1" customWidth="1"/>
    <col min="1806" max="1806" width="13.08984375" style="2" bestFit="1" customWidth="1"/>
    <col min="1807" max="1807" width="12.90625" style="2" bestFit="1" customWidth="1"/>
    <col min="1808" max="1808" width="26.54296875" style="2" customWidth="1"/>
    <col min="1809" max="1809" width="16.90625" style="2" customWidth="1"/>
    <col min="1810" max="2046" width="9.08984375" style="2"/>
    <col min="2047" max="2047" width="4" style="2" bestFit="1" customWidth="1"/>
    <col min="2048" max="2048" width="7.54296875" style="2" bestFit="1" customWidth="1"/>
    <col min="2049" max="2049" width="5.54296875" style="2" bestFit="1" customWidth="1"/>
    <col min="2050" max="2050" width="20.54296875" style="2" bestFit="1" customWidth="1"/>
    <col min="2051" max="2051" width="6.08984375" style="2" bestFit="1" customWidth="1"/>
    <col min="2052" max="2052" width="11.90625" style="2" customWidth="1"/>
    <col min="2053" max="2053" width="10.08984375" style="2" bestFit="1" customWidth="1"/>
    <col min="2054" max="2054" width="12.6328125" style="2" customWidth="1"/>
    <col min="2055" max="2055" width="17.90625" style="2" customWidth="1"/>
    <col min="2056" max="2056" width="11.54296875" style="2" bestFit="1" customWidth="1"/>
    <col min="2057" max="2057" width="10.08984375" style="2" bestFit="1" customWidth="1"/>
    <col min="2058" max="2058" width="9.08984375" style="2" bestFit="1" customWidth="1"/>
    <col min="2059" max="2059" width="10.6328125" style="2" bestFit="1" customWidth="1"/>
    <col min="2060" max="2060" width="7" style="2" bestFit="1" customWidth="1"/>
    <col min="2061" max="2061" width="6.6328125" style="2" bestFit="1" customWidth="1"/>
    <col min="2062" max="2062" width="13.08984375" style="2" bestFit="1" customWidth="1"/>
    <col min="2063" max="2063" width="12.90625" style="2" bestFit="1" customWidth="1"/>
    <col min="2064" max="2064" width="26.54296875" style="2" customWidth="1"/>
    <col min="2065" max="2065" width="16.90625" style="2" customWidth="1"/>
    <col min="2066" max="2302" width="9.08984375" style="2"/>
    <col min="2303" max="2303" width="4" style="2" bestFit="1" customWidth="1"/>
    <col min="2304" max="2304" width="7.54296875" style="2" bestFit="1" customWidth="1"/>
    <col min="2305" max="2305" width="5.54296875" style="2" bestFit="1" customWidth="1"/>
    <col min="2306" max="2306" width="20.54296875" style="2" bestFit="1" customWidth="1"/>
    <col min="2307" max="2307" width="6.08984375" style="2" bestFit="1" customWidth="1"/>
    <col min="2308" max="2308" width="11.90625" style="2" customWidth="1"/>
    <col min="2309" max="2309" width="10.08984375" style="2" bestFit="1" customWidth="1"/>
    <col min="2310" max="2310" width="12.6328125" style="2" customWidth="1"/>
    <col min="2311" max="2311" width="17.90625" style="2" customWidth="1"/>
    <col min="2312" max="2312" width="11.54296875" style="2" bestFit="1" customWidth="1"/>
    <col min="2313" max="2313" width="10.08984375" style="2" bestFit="1" customWidth="1"/>
    <col min="2314" max="2314" width="9.08984375" style="2" bestFit="1" customWidth="1"/>
    <col min="2315" max="2315" width="10.6328125" style="2" bestFit="1" customWidth="1"/>
    <col min="2316" max="2316" width="7" style="2" bestFit="1" customWidth="1"/>
    <col min="2317" max="2317" width="6.6328125" style="2" bestFit="1" customWidth="1"/>
    <col min="2318" max="2318" width="13.08984375" style="2" bestFit="1" customWidth="1"/>
    <col min="2319" max="2319" width="12.90625" style="2" bestFit="1" customWidth="1"/>
    <col min="2320" max="2320" width="26.54296875" style="2" customWidth="1"/>
    <col min="2321" max="2321" width="16.90625" style="2" customWidth="1"/>
    <col min="2322" max="2558" width="9.08984375" style="2"/>
    <col min="2559" max="2559" width="4" style="2" bestFit="1" customWidth="1"/>
    <col min="2560" max="2560" width="7.54296875" style="2" bestFit="1" customWidth="1"/>
    <col min="2561" max="2561" width="5.54296875" style="2" bestFit="1" customWidth="1"/>
    <col min="2562" max="2562" width="20.54296875" style="2" bestFit="1" customWidth="1"/>
    <col min="2563" max="2563" width="6.08984375" style="2" bestFit="1" customWidth="1"/>
    <col min="2564" max="2564" width="11.90625" style="2" customWidth="1"/>
    <col min="2565" max="2565" width="10.08984375" style="2" bestFit="1" customWidth="1"/>
    <col min="2566" max="2566" width="12.6328125" style="2" customWidth="1"/>
    <col min="2567" max="2567" width="17.90625" style="2" customWidth="1"/>
    <col min="2568" max="2568" width="11.54296875" style="2" bestFit="1" customWidth="1"/>
    <col min="2569" max="2569" width="10.08984375" style="2" bestFit="1" customWidth="1"/>
    <col min="2570" max="2570" width="9.08984375" style="2" bestFit="1" customWidth="1"/>
    <col min="2571" max="2571" width="10.6328125" style="2" bestFit="1" customWidth="1"/>
    <col min="2572" max="2572" width="7" style="2" bestFit="1" customWidth="1"/>
    <col min="2573" max="2573" width="6.6328125" style="2" bestFit="1" customWidth="1"/>
    <col min="2574" max="2574" width="13.08984375" style="2" bestFit="1" customWidth="1"/>
    <col min="2575" max="2575" width="12.90625" style="2" bestFit="1" customWidth="1"/>
    <col min="2576" max="2576" width="26.54296875" style="2" customWidth="1"/>
    <col min="2577" max="2577" width="16.90625" style="2" customWidth="1"/>
    <col min="2578" max="2814" width="9.08984375" style="2"/>
    <col min="2815" max="2815" width="4" style="2" bestFit="1" customWidth="1"/>
    <col min="2816" max="2816" width="7.54296875" style="2" bestFit="1" customWidth="1"/>
    <col min="2817" max="2817" width="5.54296875" style="2" bestFit="1" customWidth="1"/>
    <col min="2818" max="2818" width="20.54296875" style="2" bestFit="1" customWidth="1"/>
    <col min="2819" max="2819" width="6.08984375" style="2" bestFit="1" customWidth="1"/>
    <col min="2820" max="2820" width="11.90625" style="2" customWidth="1"/>
    <col min="2821" max="2821" width="10.08984375" style="2" bestFit="1" customWidth="1"/>
    <col min="2822" max="2822" width="12.6328125" style="2" customWidth="1"/>
    <col min="2823" max="2823" width="17.90625" style="2" customWidth="1"/>
    <col min="2824" max="2824" width="11.54296875" style="2" bestFit="1" customWidth="1"/>
    <col min="2825" max="2825" width="10.08984375" style="2" bestFit="1" customWidth="1"/>
    <col min="2826" max="2826" width="9.08984375" style="2" bestFit="1" customWidth="1"/>
    <col min="2827" max="2827" width="10.6328125" style="2" bestFit="1" customWidth="1"/>
    <col min="2828" max="2828" width="7" style="2" bestFit="1" customWidth="1"/>
    <col min="2829" max="2829" width="6.6328125" style="2" bestFit="1" customWidth="1"/>
    <col min="2830" max="2830" width="13.08984375" style="2" bestFit="1" customWidth="1"/>
    <col min="2831" max="2831" width="12.90625" style="2" bestFit="1" customWidth="1"/>
    <col min="2832" max="2832" width="26.54296875" style="2" customWidth="1"/>
    <col min="2833" max="2833" width="16.90625" style="2" customWidth="1"/>
    <col min="2834" max="3070" width="9.08984375" style="2"/>
    <col min="3071" max="3071" width="4" style="2" bestFit="1" customWidth="1"/>
    <col min="3072" max="3072" width="7.54296875" style="2" bestFit="1" customWidth="1"/>
    <col min="3073" max="3073" width="5.54296875" style="2" bestFit="1" customWidth="1"/>
    <col min="3074" max="3074" width="20.54296875" style="2" bestFit="1" customWidth="1"/>
    <col min="3075" max="3075" width="6.08984375" style="2" bestFit="1" customWidth="1"/>
    <col min="3076" max="3076" width="11.90625" style="2" customWidth="1"/>
    <col min="3077" max="3077" width="10.08984375" style="2" bestFit="1" customWidth="1"/>
    <col min="3078" max="3078" width="12.6328125" style="2" customWidth="1"/>
    <col min="3079" max="3079" width="17.90625" style="2" customWidth="1"/>
    <col min="3080" max="3080" width="11.54296875" style="2" bestFit="1" customWidth="1"/>
    <col min="3081" max="3081" width="10.08984375" style="2" bestFit="1" customWidth="1"/>
    <col min="3082" max="3082" width="9.08984375" style="2" bestFit="1" customWidth="1"/>
    <col min="3083" max="3083" width="10.6328125" style="2" bestFit="1" customWidth="1"/>
    <col min="3084" max="3084" width="7" style="2" bestFit="1" customWidth="1"/>
    <col min="3085" max="3085" width="6.6328125" style="2" bestFit="1" customWidth="1"/>
    <col min="3086" max="3086" width="13.08984375" style="2" bestFit="1" customWidth="1"/>
    <col min="3087" max="3087" width="12.90625" style="2" bestFit="1" customWidth="1"/>
    <col min="3088" max="3088" width="26.54296875" style="2" customWidth="1"/>
    <col min="3089" max="3089" width="16.90625" style="2" customWidth="1"/>
    <col min="3090" max="3326" width="9.08984375" style="2"/>
    <col min="3327" max="3327" width="4" style="2" bestFit="1" customWidth="1"/>
    <col min="3328" max="3328" width="7.54296875" style="2" bestFit="1" customWidth="1"/>
    <col min="3329" max="3329" width="5.54296875" style="2" bestFit="1" customWidth="1"/>
    <col min="3330" max="3330" width="20.54296875" style="2" bestFit="1" customWidth="1"/>
    <col min="3331" max="3331" width="6.08984375" style="2" bestFit="1" customWidth="1"/>
    <col min="3332" max="3332" width="11.90625" style="2" customWidth="1"/>
    <col min="3333" max="3333" width="10.08984375" style="2" bestFit="1" customWidth="1"/>
    <col min="3334" max="3334" width="12.6328125" style="2" customWidth="1"/>
    <col min="3335" max="3335" width="17.90625" style="2" customWidth="1"/>
    <col min="3336" max="3336" width="11.54296875" style="2" bestFit="1" customWidth="1"/>
    <col min="3337" max="3337" width="10.08984375" style="2" bestFit="1" customWidth="1"/>
    <col min="3338" max="3338" width="9.08984375" style="2" bestFit="1" customWidth="1"/>
    <col min="3339" max="3339" width="10.6328125" style="2" bestFit="1" customWidth="1"/>
    <col min="3340" max="3340" width="7" style="2" bestFit="1" customWidth="1"/>
    <col min="3341" max="3341" width="6.6328125" style="2" bestFit="1" customWidth="1"/>
    <col min="3342" max="3342" width="13.08984375" style="2" bestFit="1" customWidth="1"/>
    <col min="3343" max="3343" width="12.90625" style="2" bestFit="1" customWidth="1"/>
    <col min="3344" max="3344" width="26.54296875" style="2" customWidth="1"/>
    <col min="3345" max="3345" width="16.90625" style="2" customWidth="1"/>
    <col min="3346" max="3582" width="9.08984375" style="2"/>
    <col min="3583" max="3583" width="4" style="2" bestFit="1" customWidth="1"/>
    <col min="3584" max="3584" width="7.54296875" style="2" bestFit="1" customWidth="1"/>
    <col min="3585" max="3585" width="5.54296875" style="2" bestFit="1" customWidth="1"/>
    <col min="3586" max="3586" width="20.54296875" style="2" bestFit="1" customWidth="1"/>
    <col min="3587" max="3587" width="6.08984375" style="2" bestFit="1" customWidth="1"/>
    <col min="3588" max="3588" width="11.90625" style="2" customWidth="1"/>
    <col min="3589" max="3589" width="10.08984375" style="2" bestFit="1" customWidth="1"/>
    <col min="3590" max="3590" width="12.6328125" style="2" customWidth="1"/>
    <col min="3591" max="3591" width="17.90625" style="2" customWidth="1"/>
    <col min="3592" max="3592" width="11.54296875" style="2" bestFit="1" customWidth="1"/>
    <col min="3593" max="3593" width="10.08984375" style="2" bestFit="1" customWidth="1"/>
    <col min="3594" max="3594" width="9.08984375" style="2" bestFit="1" customWidth="1"/>
    <col min="3595" max="3595" width="10.6328125" style="2" bestFit="1" customWidth="1"/>
    <col min="3596" max="3596" width="7" style="2" bestFit="1" customWidth="1"/>
    <col min="3597" max="3597" width="6.6328125" style="2" bestFit="1" customWidth="1"/>
    <col min="3598" max="3598" width="13.08984375" style="2" bestFit="1" customWidth="1"/>
    <col min="3599" max="3599" width="12.90625" style="2" bestFit="1" customWidth="1"/>
    <col min="3600" max="3600" width="26.54296875" style="2" customWidth="1"/>
    <col min="3601" max="3601" width="16.90625" style="2" customWidth="1"/>
    <col min="3602" max="3838" width="9.08984375" style="2"/>
    <col min="3839" max="3839" width="4" style="2" bestFit="1" customWidth="1"/>
    <col min="3840" max="3840" width="7.54296875" style="2" bestFit="1" customWidth="1"/>
    <col min="3841" max="3841" width="5.54296875" style="2" bestFit="1" customWidth="1"/>
    <col min="3842" max="3842" width="20.54296875" style="2" bestFit="1" customWidth="1"/>
    <col min="3843" max="3843" width="6.08984375" style="2" bestFit="1" customWidth="1"/>
    <col min="3844" max="3844" width="11.90625" style="2" customWidth="1"/>
    <col min="3845" max="3845" width="10.08984375" style="2" bestFit="1" customWidth="1"/>
    <col min="3846" max="3846" width="12.6328125" style="2" customWidth="1"/>
    <col min="3847" max="3847" width="17.90625" style="2" customWidth="1"/>
    <col min="3848" max="3848" width="11.54296875" style="2" bestFit="1" customWidth="1"/>
    <col min="3849" max="3849" width="10.08984375" style="2" bestFit="1" customWidth="1"/>
    <col min="3850" max="3850" width="9.08984375" style="2" bestFit="1" customWidth="1"/>
    <col min="3851" max="3851" width="10.6328125" style="2" bestFit="1" customWidth="1"/>
    <col min="3852" max="3852" width="7" style="2" bestFit="1" customWidth="1"/>
    <col min="3853" max="3853" width="6.6328125" style="2" bestFit="1" customWidth="1"/>
    <col min="3854" max="3854" width="13.08984375" style="2" bestFit="1" customWidth="1"/>
    <col min="3855" max="3855" width="12.90625" style="2" bestFit="1" customWidth="1"/>
    <col min="3856" max="3856" width="26.54296875" style="2" customWidth="1"/>
    <col min="3857" max="3857" width="16.90625" style="2" customWidth="1"/>
    <col min="3858" max="4094" width="9.08984375" style="2"/>
    <col min="4095" max="4095" width="4" style="2" bestFit="1" customWidth="1"/>
    <col min="4096" max="4096" width="7.54296875" style="2" bestFit="1" customWidth="1"/>
    <col min="4097" max="4097" width="5.54296875" style="2" bestFit="1" customWidth="1"/>
    <col min="4098" max="4098" width="20.54296875" style="2" bestFit="1" customWidth="1"/>
    <col min="4099" max="4099" width="6.08984375" style="2" bestFit="1" customWidth="1"/>
    <col min="4100" max="4100" width="11.90625" style="2" customWidth="1"/>
    <col min="4101" max="4101" width="10.08984375" style="2" bestFit="1" customWidth="1"/>
    <col min="4102" max="4102" width="12.6328125" style="2" customWidth="1"/>
    <col min="4103" max="4103" width="17.90625" style="2" customWidth="1"/>
    <col min="4104" max="4104" width="11.54296875" style="2" bestFit="1" customWidth="1"/>
    <col min="4105" max="4105" width="10.08984375" style="2" bestFit="1" customWidth="1"/>
    <col min="4106" max="4106" width="9.08984375" style="2" bestFit="1" customWidth="1"/>
    <col min="4107" max="4107" width="10.6328125" style="2" bestFit="1" customWidth="1"/>
    <col min="4108" max="4108" width="7" style="2" bestFit="1" customWidth="1"/>
    <col min="4109" max="4109" width="6.6328125" style="2" bestFit="1" customWidth="1"/>
    <col min="4110" max="4110" width="13.08984375" style="2" bestFit="1" customWidth="1"/>
    <col min="4111" max="4111" width="12.90625" style="2" bestFit="1" customWidth="1"/>
    <col min="4112" max="4112" width="26.54296875" style="2" customWidth="1"/>
    <col min="4113" max="4113" width="16.90625" style="2" customWidth="1"/>
    <col min="4114" max="4350" width="9.08984375" style="2"/>
    <col min="4351" max="4351" width="4" style="2" bestFit="1" customWidth="1"/>
    <col min="4352" max="4352" width="7.54296875" style="2" bestFit="1" customWidth="1"/>
    <col min="4353" max="4353" width="5.54296875" style="2" bestFit="1" customWidth="1"/>
    <col min="4354" max="4354" width="20.54296875" style="2" bestFit="1" customWidth="1"/>
    <col min="4355" max="4355" width="6.08984375" style="2" bestFit="1" customWidth="1"/>
    <col min="4356" max="4356" width="11.90625" style="2" customWidth="1"/>
    <col min="4357" max="4357" width="10.08984375" style="2" bestFit="1" customWidth="1"/>
    <col min="4358" max="4358" width="12.6328125" style="2" customWidth="1"/>
    <col min="4359" max="4359" width="17.90625" style="2" customWidth="1"/>
    <col min="4360" max="4360" width="11.54296875" style="2" bestFit="1" customWidth="1"/>
    <col min="4361" max="4361" width="10.08984375" style="2" bestFit="1" customWidth="1"/>
    <col min="4362" max="4362" width="9.08984375" style="2" bestFit="1" customWidth="1"/>
    <col min="4363" max="4363" width="10.6328125" style="2" bestFit="1" customWidth="1"/>
    <col min="4364" max="4364" width="7" style="2" bestFit="1" customWidth="1"/>
    <col min="4365" max="4365" width="6.6328125" style="2" bestFit="1" customWidth="1"/>
    <col min="4366" max="4366" width="13.08984375" style="2" bestFit="1" customWidth="1"/>
    <col min="4367" max="4367" width="12.90625" style="2" bestFit="1" customWidth="1"/>
    <col min="4368" max="4368" width="26.54296875" style="2" customWidth="1"/>
    <col min="4369" max="4369" width="16.90625" style="2" customWidth="1"/>
    <col min="4370" max="4606" width="9.08984375" style="2"/>
    <col min="4607" max="4607" width="4" style="2" bestFit="1" customWidth="1"/>
    <col min="4608" max="4608" width="7.54296875" style="2" bestFit="1" customWidth="1"/>
    <col min="4609" max="4609" width="5.54296875" style="2" bestFit="1" customWidth="1"/>
    <col min="4610" max="4610" width="20.54296875" style="2" bestFit="1" customWidth="1"/>
    <col min="4611" max="4611" width="6.08984375" style="2" bestFit="1" customWidth="1"/>
    <col min="4612" max="4612" width="11.90625" style="2" customWidth="1"/>
    <col min="4613" max="4613" width="10.08984375" style="2" bestFit="1" customWidth="1"/>
    <col min="4614" max="4614" width="12.6328125" style="2" customWidth="1"/>
    <col min="4615" max="4615" width="17.90625" style="2" customWidth="1"/>
    <col min="4616" max="4616" width="11.54296875" style="2" bestFit="1" customWidth="1"/>
    <col min="4617" max="4617" width="10.08984375" style="2" bestFit="1" customWidth="1"/>
    <col min="4618" max="4618" width="9.08984375" style="2" bestFit="1" customWidth="1"/>
    <col min="4619" max="4619" width="10.6328125" style="2" bestFit="1" customWidth="1"/>
    <col min="4620" max="4620" width="7" style="2" bestFit="1" customWidth="1"/>
    <col min="4621" max="4621" width="6.6328125" style="2" bestFit="1" customWidth="1"/>
    <col min="4622" max="4622" width="13.08984375" style="2" bestFit="1" customWidth="1"/>
    <col min="4623" max="4623" width="12.90625" style="2" bestFit="1" customWidth="1"/>
    <col min="4624" max="4624" width="26.54296875" style="2" customWidth="1"/>
    <col min="4625" max="4625" width="16.90625" style="2" customWidth="1"/>
    <col min="4626" max="4862" width="9.08984375" style="2"/>
    <col min="4863" max="4863" width="4" style="2" bestFit="1" customWidth="1"/>
    <col min="4864" max="4864" width="7.54296875" style="2" bestFit="1" customWidth="1"/>
    <col min="4865" max="4865" width="5.54296875" style="2" bestFit="1" customWidth="1"/>
    <col min="4866" max="4866" width="20.54296875" style="2" bestFit="1" customWidth="1"/>
    <col min="4867" max="4867" width="6.08984375" style="2" bestFit="1" customWidth="1"/>
    <col min="4868" max="4868" width="11.90625" style="2" customWidth="1"/>
    <col min="4869" max="4869" width="10.08984375" style="2" bestFit="1" customWidth="1"/>
    <col min="4870" max="4870" width="12.6328125" style="2" customWidth="1"/>
    <col min="4871" max="4871" width="17.90625" style="2" customWidth="1"/>
    <col min="4872" max="4872" width="11.54296875" style="2" bestFit="1" customWidth="1"/>
    <col min="4873" max="4873" width="10.08984375" style="2" bestFit="1" customWidth="1"/>
    <col min="4874" max="4874" width="9.08984375" style="2" bestFit="1" customWidth="1"/>
    <col min="4875" max="4875" width="10.6328125" style="2" bestFit="1" customWidth="1"/>
    <col min="4876" max="4876" width="7" style="2" bestFit="1" customWidth="1"/>
    <col min="4877" max="4877" width="6.6328125" style="2" bestFit="1" customWidth="1"/>
    <col min="4878" max="4878" width="13.08984375" style="2" bestFit="1" customWidth="1"/>
    <col min="4879" max="4879" width="12.90625" style="2" bestFit="1" customWidth="1"/>
    <col min="4880" max="4880" width="26.54296875" style="2" customWidth="1"/>
    <col min="4881" max="4881" width="16.90625" style="2" customWidth="1"/>
    <col min="4882" max="5118" width="9.08984375" style="2"/>
    <col min="5119" max="5119" width="4" style="2" bestFit="1" customWidth="1"/>
    <col min="5120" max="5120" width="7.54296875" style="2" bestFit="1" customWidth="1"/>
    <col min="5121" max="5121" width="5.54296875" style="2" bestFit="1" customWidth="1"/>
    <col min="5122" max="5122" width="20.54296875" style="2" bestFit="1" customWidth="1"/>
    <col min="5123" max="5123" width="6.08984375" style="2" bestFit="1" customWidth="1"/>
    <col min="5124" max="5124" width="11.90625" style="2" customWidth="1"/>
    <col min="5125" max="5125" width="10.08984375" style="2" bestFit="1" customWidth="1"/>
    <col min="5126" max="5126" width="12.6328125" style="2" customWidth="1"/>
    <col min="5127" max="5127" width="17.90625" style="2" customWidth="1"/>
    <col min="5128" max="5128" width="11.54296875" style="2" bestFit="1" customWidth="1"/>
    <col min="5129" max="5129" width="10.08984375" style="2" bestFit="1" customWidth="1"/>
    <col min="5130" max="5130" width="9.08984375" style="2" bestFit="1" customWidth="1"/>
    <col min="5131" max="5131" width="10.6328125" style="2" bestFit="1" customWidth="1"/>
    <col min="5132" max="5132" width="7" style="2" bestFit="1" customWidth="1"/>
    <col min="5133" max="5133" width="6.6328125" style="2" bestFit="1" customWidth="1"/>
    <col min="5134" max="5134" width="13.08984375" style="2" bestFit="1" customWidth="1"/>
    <col min="5135" max="5135" width="12.90625" style="2" bestFit="1" customWidth="1"/>
    <col min="5136" max="5136" width="26.54296875" style="2" customWidth="1"/>
    <col min="5137" max="5137" width="16.90625" style="2" customWidth="1"/>
    <col min="5138" max="5374" width="9.08984375" style="2"/>
    <col min="5375" max="5375" width="4" style="2" bestFit="1" customWidth="1"/>
    <col min="5376" max="5376" width="7.54296875" style="2" bestFit="1" customWidth="1"/>
    <col min="5377" max="5377" width="5.54296875" style="2" bestFit="1" customWidth="1"/>
    <col min="5378" max="5378" width="20.54296875" style="2" bestFit="1" customWidth="1"/>
    <col min="5379" max="5379" width="6.08984375" style="2" bestFit="1" customWidth="1"/>
    <col min="5380" max="5380" width="11.90625" style="2" customWidth="1"/>
    <col min="5381" max="5381" width="10.08984375" style="2" bestFit="1" customWidth="1"/>
    <col min="5382" max="5382" width="12.6328125" style="2" customWidth="1"/>
    <col min="5383" max="5383" width="17.90625" style="2" customWidth="1"/>
    <col min="5384" max="5384" width="11.54296875" style="2" bestFit="1" customWidth="1"/>
    <col min="5385" max="5385" width="10.08984375" style="2" bestFit="1" customWidth="1"/>
    <col min="5386" max="5386" width="9.08984375" style="2" bestFit="1" customWidth="1"/>
    <col min="5387" max="5387" width="10.6328125" style="2" bestFit="1" customWidth="1"/>
    <col min="5388" max="5388" width="7" style="2" bestFit="1" customWidth="1"/>
    <col min="5389" max="5389" width="6.6328125" style="2" bestFit="1" customWidth="1"/>
    <col min="5390" max="5390" width="13.08984375" style="2" bestFit="1" customWidth="1"/>
    <col min="5391" max="5391" width="12.90625" style="2" bestFit="1" customWidth="1"/>
    <col min="5392" max="5392" width="26.54296875" style="2" customWidth="1"/>
    <col min="5393" max="5393" width="16.90625" style="2" customWidth="1"/>
    <col min="5394" max="5630" width="9.08984375" style="2"/>
    <col min="5631" max="5631" width="4" style="2" bestFit="1" customWidth="1"/>
    <col min="5632" max="5632" width="7.54296875" style="2" bestFit="1" customWidth="1"/>
    <col min="5633" max="5633" width="5.54296875" style="2" bestFit="1" customWidth="1"/>
    <col min="5634" max="5634" width="20.54296875" style="2" bestFit="1" customWidth="1"/>
    <col min="5635" max="5635" width="6.08984375" style="2" bestFit="1" customWidth="1"/>
    <col min="5636" max="5636" width="11.90625" style="2" customWidth="1"/>
    <col min="5637" max="5637" width="10.08984375" style="2" bestFit="1" customWidth="1"/>
    <col min="5638" max="5638" width="12.6328125" style="2" customWidth="1"/>
    <col min="5639" max="5639" width="17.90625" style="2" customWidth="1"/>
    <col min="5640" max="5640" width="11.54296875" style="2" bestFit="1" customWidth="1"/>
    <col min="5641" max="5641" width="10.08984375" style="2" bestFit="1" customWidth="1"/>
    <col min="5642" max="5642" width="9.08984375" style="2" bestFit="1" customWidth="1"/>
    <col min="5643" max="5643" width="10.6328125" style="2" bestFit="1" customWidth="1"/>
    <col min="5644" max="5644" width="7" style="2" bestFit="1" customWidth="1"/>
    <col min="5645" max="5645" width="6.6328125" style="2" bestFit="1" customWidth="1"/>
    <col min="5646" max="5646" width="13.08984375" style="2" bestFit="1" customWidth="1"/>
    <col min="5647" max="5647" width="12.90625" style="2" bestFit="1" customWidth="1"/>
    <col min="5648" max="5648" width="26.54296875" style="2" customWidth="1"/>
    <col min="5649" max="5649" width="16.90625" style="2" customWidth="1"/>
    <col min="5650" max="5886" width="9.08984375" style="2"/>
    <col min="5887" max="5887" width="4" style="2" bestFit="1" customWidth="1"/>
    <col min="5888" max="5888" width="7.54296875" style="2" bestFit="1" customWidth="1"/>
    <col min="5889" max="5889" width="5.54296875" style="2" bestFit="1" customWidth="1"/>
    <col min="5890" max="5890" width="20.54296875" style="2" bestFit="1" customWidth="1"/>
    <col min="5891" max="5891" width="6.08984375" style="2" bestFit="1" customWidth="1"/>
    <col min="5892" max="5892" width="11.90625" style="2" customWidth="1"/>
    <col min="5893" max="5893" width="10.08984375" style="2" bestFit="1" customWidth="1"/>
    <col min="5894" max="5894" width="12.6328125" style="2" customWidth="1"/>
    <col min="5895" max="5895" width="17.90625" style="2" customWidth="1"/>
    <col min="5896" max="5896" width="11.54296875" style="2" bestFit="1" customWidth="1"/>
    <col min="5897" max="5897" width="10.08984375" style="2" bestFit="1" customWidth="1"/>
    <col min="5898" max="5898" width="9.08984375" style="2" bestFit="1" customWidth="1"/>
    <col min="5899" max="5899" width="10.6328125" style="2" bestFit="1" customWidth="1"/>
    <col min="5900" max="5900" width="7" style="2" bestFit="1" customWidth="1"/>
    <col min="5901" max="5901" width="6.6328125" style="2" bestFit="1" customWidth="1"/>
    <col min="5902" max="5902" width="13.08984375" style="2" bestFit="1" customWidth="1"/>
    <col min="5903" max="5903" width="12.90625" style="2" bestFit="1" customWidth="1"/>
    <col min="5904" max="5904" width="26.54296875" style="2" customWidth="1"/>
    <col min="5905" max="5905" width="16.90625" style="2" customWidth="1"/>
    <col min="5906" max="6142" width="9.08984375" style="2"/>
    <col min="6143" max="6143" width="4" style="2" bestFit="1" customWidth="1"/>
    <col min="6144" max="6144" width="7.54296875" style="2" bestFit="1" customWidth="1"/>
    <col min="6145" max="6145" width="5.54296875" style="2" bestFit="1" customWidth="1"/>
    <col min="6146" max="6146" width="20.54296875" style="2" bestFit="1" customWidth="1"/>
    <col min="6147" max="6147" width="6.08984375" style="2" bestFit="1" customWidth="1"/>
    <col min="6148" max="6148" width="11.90625" style="2" customWidth="1"/>
    <col min="6149" max="6149" width="10.08984375" style="2" bestFit="1" customWidth="1"/>
    <col min="6150" max="6150" width="12.6328125" style="2" customWidth="1"/>
    <col min="6151" max="6151" width="17.90625" style="2" customWidth="1"/>
    <col min="6152" max="6152" width="11.54296875" style="2" bestFit="1" customWidth="1"/>
    <col min="6153" max="6153" width="10.08984375" style="2" bestFit="1" customWidth="1"/>
    <col min="6154" max="6154" width="9.08984375" style="2" bestFit="1" customWidth="1"/>
    <col min="6155" max="6155" width="10.6328125" style="2" bestFit="1" customWidth="1"/>
    <col min="6156" max="6156" width="7" style="2" bestFit="1" customWidth="1"/>
    <col min="6157" max="6157" width="6.6328125" style="2" bestFit="1" customWidth="1"/>
    <col min="6158" max="6158" width="13.08984375" style="2" bestFit="1" customWidth="1"/>
    <col min="6159" max="6159" width="12.90625" style="2" bestFit="1" customWidth="1"/>
    <col min="6160" max="6160" width="26.54296875" style="2" customWidth="1"/>
    <col min="6161" max="6161" width="16.90625" style="2" customWidth="1"/>
    <col min="6162" max="6398" width="9.08984375" style="2"/>
    <col min="6399" max="6399" width="4" style="2" bestFit="1" customWidth="1"/>
    <col min="6400" max="6400" width="7.54296875" style="2" bestFit="1" customWidth="1"/>
    <col min="6401" max="6401" width="5.54296875" style="2" bestFit="1" customWidth="1"/>
    <col min="6402" max="6402" width="20.54296875" style="2" bestFit="1" customWidth="1"/>
    <col min="6403" max="6403" width="6.08984375" style="2" bestFit="1" customWidth="1"/>
    <col min="6404" max="6404" width="11.90625" style="2" customWidth="1"/>
    <col min="6405" max="6405" width="10.08984375" style="2" bestFit="1" customWidth="1"/>
    <col min="6406" max="6406" width="12.6328125" style="2" customWidth="1"/>
    <col min="6407" max="6407" width="17.90625" style="2" customWidth="1"/>
    <col min="6408" max="6408" width="11.54296875" style="2" bestFit="1" customWidth="1"/>
    <col min="6409" max="6409" width="10.08984375" style="2" bestFit="1" customWidth="1"/>
    <col min="6410" max="6410" width="9.08984375" style="2" bestFit="1" customWidth="1"/>
    <col min="6411" max="6411" width="10.6328125" style="2" bestFit="1" customWidth="1"/>
    <col min="6412" max="6412" width="7" style="2" bestFit="1" customWidth="1"/>
    <col min="6413" max="6413" width="6.6328125" style="2" bestFit="1" customWidth="1"/>
    <col min="6414" max="6414" width="13.08984375" style="2" bestFit="1" customWidth="1"/>
    <col min="6415" max="6415" width="12.90625" style="2" bestFit="1" customWidth="1"/>
    <col min="6416" max="6416" width="26.54296875" style="2" customWidth="1"/>
    <col min="6417" max="6417" width="16.90625" style="2" customWidth="1"/>
    <col min="6418" max="6654" width="9.08984375" style="2"/>
    <col min="6655" max="6655" width="4" style="2" bestFit="1" customWidth="1"/>
    <col min="6656" max="6656" width="7.54296875" style="2" bestFit="1" customWidth="1"/>
    <col min="6657" max="6657" width="5.54296875" style="2" bestFit="1" customWidth="1"/>
    <col min="6658" max="6658" width="20.54296875" style="2" bestFit="1" customWidth="1"/>
    <col min="6659" max="6659" width="6.08984375" style="2" bestFit="1" customWidth="1"/>
    <col min="6660" max="6660" width="11.90625" style="2" customWidth="1"/>
    <col min="6661" max="6661" width="10.08984375" style="2" bestFit="1" customWidth="1"/>
    <col min="6662" max="6662" width="12.6328125" style="2" customWidth="1"/>
    <col min="6663" max="6663" width="17.90625" style="2" customWidth="1"/>
    <col min="6664" max="6664" width="11.54296875" style="2" bestFit="1" customWidth="1"/>
    <col min="6665" max="6665" width="10.08984375" style="2" bestFit="1" customWidth="1"/>
    <col min="6666" max="6666" width="9.08984375" style="2" bestFit="1" customWidth="1"/>
    <col min="6667" max="6667" width="10.6328125" style="2" bestFit="1" customWidth="1"/>
    <col min="6668" max="6668" width="7" style="2" bestFit="1" customWidth="1"/>
    <col min="6669" max="6669" width="6.6328125" style="2" bestFit="1" customWidth="1"/>
    <col min="6670" max="6670" width="13.08984375" style="2" bestFit="1" customWidth="1"/>
    <col min="6671" max="6671" width="12.90625" style="2" bestFit="1" customWidth="1"/>
    <col min="6672" max="6672" width="26.54296875" style="2" customWidth="1"/>
    <col min="6673" max="6673" width="16.90625" style="2" customWidth="1"/>
    <col min="6674" max="6910" width="9.08984375" style="2"/>
    <col min="6911" max="6911" width="4" style="2" bestFit="1" customWidth="1"/>
    <col min="6912" max="6912" width="7.54296875" style="2" bestFit="1" customWidth="1"/>
    <col min="6913" max="6913" width="5.54296875" style="2" bestFit="1" customWidth="1"/>
    <col min="6914" max="6914" width="20.54296875" style="2" bestFit="1" customWidth="1"/>
    <col min="6915" max="6915" width="6.08984375" style="2" bestFit="1" customWidth="1"/>
    <col min="6916" max="6916" width="11.90625" style="2" customWidth="1"/>
    <col min="6917" max="6917" width="10.08984375" style="2" bestFit="1" customWidth="1"/>
    <col min="6918" max="6918" width="12.6328125" style="2" customWidth="1"/>
    <col min="6919" max="6919" width="17.90625" style="2" customWidth="1"/>
    <col min="6920" max="6920" width="11.54296875" style="2" bestFit="1" customWidth="1"/>
    <col min="6921" max="6921" width="10.08984375" style="2" bestFit="1" customWidth="1"/>
    <col min="6922" max="6922" width="9.08984375" style="2" bestFit="1" customWidth="1"/>
    <col min="6923" max="6923" width="10.6328125" style="2" bestFit="1" customWidth="1"/>
    <col min="6924" max="6924" width="7" style="2" bestFit="1" customWidth="1"/>
    <col min="6925" max="6925" width="6.6328125" style="2" bestFit="1" customWidth="1"/>
    <col min="6926" max="6926" width="13.08984375" style="2" bestFit="1" customWidth="1"/>
    <col min="6927" max="6927" width="12.90625" style="2" bestFit="1" customWidth="1"/>
    <col min="6928" max="6928" width="26.54296875" style="2" customWidth="1"/>
    <col min="6929" max="6929" width="16.90625" style="2" customWidth="1"/>
    <col min="6930" max="7166" width="9.08984375" style="2"/>
    <col min="7167" max="7167" width="4" style="2" bestFit="1" customWidth="1"/>
    <col min="7168" max="7168" width="7.54296875" style="2" bestFit="1" customWidth="1"/>
    <col min="7169" max="7169" width="5.54296875" style="2" bestFit="1" customWidth="1"/>
    <col min="7170" max="7170" width="20.54296875" style="2" bestFit="1" customWidth="1"/>
    <col min="7171" max="7171" width="6.08984375" style="2" bestFit="1" customWidth="1"/>
    <col min="7172" max="7172" width="11.90625" style="2" customWidth="1"/>
    <col min="7173" max="7173" width="10.08984375" style="2" bestFit="1" customWidth="1"/>
    <col min="7174" max="7174" width="12.6328125" style="2" customWidth="1"/>
    <col min="7175" max="7175" width="17.90625" style="2" customWidth="1"/>
    <col min="7176" max="7176" width="11.54296875" style="2" bestFit="1" customWidth="1"/>
    <col min="7177" max="7177" width="10.08984375" style="2" bestFit="1" customWidth="1"/>
    <col min="7178" max="7178" width="9.08984375" style="2" bestFit="1" customWidth="1"/>
    <col min="7179" max="7179" width="10.6328125" style="2" bestFit="1" customWidth="1"/>
    <col min="7180" max="7180" width="7" style="2" bestFit="1" customWidth="1"/>
    <col min="7181" max="7181" width="6.6328125" style="2" bestFit="1" customWidth="1"/>
    <col min="7182" max="7182" width="13.08984375" style="2" bestFit="1" customWidth="1"/>
    <col min="7183" max="7183" width="12.90625" style="2" bestFit="1" customWidth="1"/>
    <col min="7184" max="7184" width="26.54296875" style="2" customWidth="1"/>
    <col min="7185" max="7185" width="16.90625" style="2" customWidth="1"/>
    <col min="7186" max="7422" width="9.08984375" style="2"/>
    <col min="7423" max="7423" width="4" style="2" bestFit="1" customWidth="1"/>
    <col min="7424" max="7424" width="7.54296875" style="2" bestFit="1" customWidth="1"/>
    <col min="7425" max="7425" width="5.54296875" style="2" bestFit="1" customWidth="1"/>
    <col min="7426" max="7426" width="20.54296875" style="2" bestFit="1" customWidth="1"/>
    <col min="7427" max="7427" width="6.08984375" style="2" bestFit="1" customWidth="1"/>
    <col min="7428" max="7428" width="11.90625" style="2" customWidth="1"/>
    <col min="7429" max="7429" width="10.08984375" style="2" bestFit="1" customWidth="1"/>
    <col min="7430" max="7430" width="12.6328125" style="2" customWidth="1"/>
    <col min="7431" max="7431" width="17.90625" style="2" customWidth="1"/>
    <col min="7432" max="7432" width="11.54296875" style="2" bestFit="1" customWidth="1"/>
    <col min="7433" max="7433" width="10.08984375" style="2" bestFit="1" customWidth="1"/>
    <col min="7434" max="7434" width="9.08984375" style="2" bestFit="1" customWidth="1"/>
    <col min="7435" max="7435" width="10.6328125" style="2" bestFit="1" customWidth="1"/>
    <col min="7436" max="7436" width="7" style="2" bestFit="1" customWidth="1"/>
    <col min="7437" max="7437" width="6.6328125" style="2" bestFit="1" customWidth="1"/>
    <col min="7438" max="7438" width="13.08984375" style="2" bestFit="1" customWidth="1"/>
    <col min="7439" max="7439" width="12.90625" style="2" bestFit="1" customWidth="1"/>
    <col min="7440" max="7440" width="26.54296875" style="2" customWidth="1"/>
    <col min="7441" max="7441" width="16.90625" style="2" customWidth="1"/>
    <col min="7442" max="7678" width="9.08984375" style="2"/>
    <col min="7679" max="7679" width="4" style="2" bestFit="1" customWidth="1"/>
    <col min="7680" max="7680" width="7.54296875" style="2" bestFit="1" customWidth="1"/>
    <col min="7681" max="7681" width="5.54296875" style="2" bestFit="1" customWidth="1"/>
    <col min="7682" max="7682" width="20.54296875" style="2" bestFit="1" customWidth="1"/>
    <col min="7683" max="7683" width="6.08984375" style="2" bestFit="1" customWidth="1"/>
    <col min="7684" max="7684" width="11.90625" style="2" customWidth="1"/>
    <col min="7685" max="7685" width="10.08984375" style="2" bestFit="1" customWidth="1"/>
    <col min="7686" max="7686" width="12.6328125" style="2" customWidth="1"/>
    <col min="7687" max="7687" width="17.90625" style="2" customWidth="1"/>
    <col min="7688" max="7688" width="11.54296875" style="2" bestFit="1" customWidth="1"/>
    <col min="7689" max="7689" width="10.08984375" style="2" bestFit="1" customWidth="1"/>
    <col min="7690" max="7690" width="9.08984375" style="2" bestFit="1" customWidth="1"/>
    <col min="7691" max="7691" width="10.6328125" style="2" bestFit="1" customWidth="1"/>
    <col min="7692" max="7692" width="7" style="2" bestFit="1" customWidth="1"/>
    <col min="7693" max="7693" width="6.6328125" style="2" bestFit="1" customWidth="1"/>
    <col min="7694" max="7694" width="13.08984375" style="2" bestFit="1" customWidth="1"/>
    <col min="7695" max="7695" width="12.90625" style="2" bestFit="1" customWidth="1"/>
    <col min="7696" max="7696" width="26.54296875" style="2" customWidth="1"/>
    <col min="7697" max="7697" width="16.90625" style="2" customWidth="1"/>
    <col min="7698" max="7934" width="9.08984375" style="2"/>
    <col min="7935" max="7935" width="4" style="2" bestFit="1" customWidth="1"/>
    <col min="7936" max="7936" width="7.54296875" style="2" bestFit="1" customWidth="1"/>
    <col min="7937" max="7937" width="5.54296875" style="2" bestFit="1" customWidth="1"/>
    <col min="7938" max="7938" width="20.54296875" style="2" bestFit="1" customWidth="1"/>
    <col min="7939" max="7939" width="6.08984375" style="2" bestFit="1" customWidth="1"/>
    <col min="7940" max="7940" width="11.90625" style="2" customWidth="1"/>
    <col min="7941" max="7941" width="10.08984375" style="2" bestFit="1" customWidth="1"/>
    <col min="7942" max="7942" width="12.6328125" style="2" customWidth="1"/>
    <col min="7943" max="7943" width="17.90625" style="2" customWidth="1"/>
    <col min="7944" max="7944" width="11.54296875" style="2" bestFit="1" customWidth="1"/>
    <col min="7945" max="7945" width="10.08984375" style="2" bestFit="1" customWidth="1"/>
    <col min="7946" max="7946" width="9.08984375" style="2" bestFit="1" customWidth="1"/>
    <col min="7947" max="7947" width="10.6328125" style="2" bestFit="1" customWidth="1"/>
    <col min="7948" max="7948" width="7" style="2" bestFit="1" customWidth="1"/>
    <col min="7949" max="7949" width="6.6328125" style="2" bestFit="1" customWidth="1"/>
    <col min="7950" max="7950" width="13.08984375" style="2" bestFit="1" customWidth="1"/>
    <col min="7951" max="7951" width="12.90625" style="2" bestFit="1" customWidth="1"/>
    <col min="7952" max="7952" width="26.54296875" style="2" customWidth="1"/>
    <col min="7953" max="7953" width="16.90625" style="2" customWidth="1"/>
    <col min="7954" max="8190" width="9.08984375" style="2"/>
    <col min="8191" max="8191" width="4" style="2" bestFit="1" customWidth="1"/>
    <col min="8192" max="8192" width="7.54296875" style="2" bestFit="1" customWidth="1"/>
    <col min="8193" max="8193" width="5.54296875" style="2" bestFit="1" customWidth="1"/>
    <col min="8194" max="8194" width="20.54296875" style="2" bestFit="1" customWidth="1"/>
    <col min="8195" max="8195" width="6.08984375" style="2" bestFit="1" customWidth="1"/>
    <col min="8196" max="8196" width="11.90625" style="2" customWidth="1"/>
    <col min="8197" max="8197" width="10.08984375" style="2" bestFit="1" customWidth="1"/>
    <col min="8198" max="8198" width="12.6328125" style="2" customWidth="1"/>
    <col min="8199" max="8199" width="17.90625" style="2" customWidth="1"/>
    <col min="8200" max="8200" width="11.54296875" style="2" bestFit="1" customWidth="1"/>
    <col min="8201" max="8201" width="10.08984375" style="2" bestFit="1" customWidth="1"/>
    <col min="8202" max="8202" width="9.08984375" style="2" bestFit="1" customWidth="1"/>
    <col min="8203" max="8203" width="10.6328125" style="2" bestFit="1" customWidth="1"/>
    <col min="8204" max="8204" width="7" style="2" bestFit="1" customWidth="1"/>
    <col min="8205" max="8205" width="6.6328125" style="2" bestFit="1" customWidth="1"/>
    <col min="8206" max="8206" width="13.08984375" style="2" bestFit="1" customWidth="1"/>
    <col min="8207" max="8207" width="12.90625" style="2" bestFit="1" customWidth="1"/>
    <col min="8208" max="8208" width="26.54296875" style="2" customWidth="1"/>
    <col min="8209" max="8209" width="16.90625" style="2" customWidth="1"/>
    <col min="8210" max="8446" width="9.08984375" style="2"/>
    <col min="8447" max="8447" width="4" style="2" bestFit="1" customWidth="1"/>
    <col min="8448" max="8448" width="7.54296875" style="2" bestFit="1" customWidth="1"/>
    <col min="8449" max="8449" width="5.54296875" style="2" bestFit="1" customWidth="1"/>
    <col min="8450" max="8450" width="20.54296875" style="2" bestFit="1" customWidth="1"/>
    <col min="8451" max="8451" width="6.08984375" style="2" bestFit="1" customWidth="1"/>
    <col min="8452" max="8452" width="11.90625" style="2" customWidth="1"/>
    <col min="8453" max="8453" width="10.08984375" style="2" bestFit="1" customWidth="1"/>
    <col min="8454" max="8454" width="12.6328125" style="2" customWidth="1"/>
    <col min="8455" max="8455" width="17.90625" style="2" customWidth="1"/>
    <col min="8456" max="8456" width="11.54296875" style="2" bestFit="1" customWidth="1"/>
    <col min="8457" max="8457" width="10.08984375" style="2" bestFit="1" customWidth="1"/>
    <col min="8458" max="8458" width="9.08984375" style="2" bestFit="1" customWidth="1"/>
    <col min="8459" max="8459" width="10.6328125" style="2" bestFit="1" customWidth="1"/>
    <col min="8460" max="8460" width="7" style="2" bestFit="1" customWidth="1"/>
    <col min="8461" max="8461" width="6.6328125" style="2" bestFit="1" customWidth="1"/>
    <col min="8462" max="8462" width="13.08984375" style="2" bestFit="1" customWidth="1"/>
    <col min="8463" max="8463" width="12.90625" style="2" bestFit="1" customWidth="1"/>
    <col min="8464" max="8464" width="26.54296875" style="2" customWidth="1"/>
    <col min="8465" max="8465" width="16.90625" style="2" customWidth="1"/>
    <col min="8466" max="8702" width="9.08984375" style="2"/>
    <col min="8703" max="8703" width="4" style="2" bestFit="1" customWidth="1"/>
    <col min="8704" max="8704" width="7.54296875" style="2" bestFit="1" customWidth="1"/>
    <col min="8705" max="8705" width="5.54296875" style="2" bestFit="1" customWidth="1"/>
    <col min="8706" max="8706" width="20.54296875" style="2" bestFit="1" customWidth="1"/>
    <col min="8707" max="8707" width="6.08984375" style="2" bestFit="1" customWidth="1"/>
    <col min="8708" max="8708" width="11.90625" style="2" customWidth="1"/>
    <col min="8709" max="8709" width="10.08984375" style="2" bestFit="1" customWidth="1"/>
    <col min="8710" max="8710" width="12.6328125" style="2" customWidth="1"/>
    <col min="8711" max="8711" width="17.90625" style="2" customWidth="1"/>
    <col min="8712" max="8712" width="11.54296875" style="2" bestFit="1" customWidth="1"/>
    <col min="8713" max="8713" width="10.08984375" style="2" bestFit="1" customWidth="1"/>
    <col min="8714" max="8714" width="9.08984375" style="2" bestFit="1" customWidth="1"/>
    <col min="8715" max="8715" width="10.6328125" style="2" bestFit="1" customWidth="1"/>
    <col min="8716" max="8716" width="7" style="2" bestFit="1" customWidth="1"/>
    <col min="8717" max="8717" width="6.6328125" style="2" bestFit="1" customWidth="1"/>
    <col min="8718" max="8718" width="13.08984375" style="2" bestFit="1" customWidth="1"/>
    <col min="8719" max="8719" width="12.90625" style="2" bestFit="1" customWidth="1"/>
    <col min="8720" max="8720" width="26.54296875" style="2" customWidth="1"/>
    <col min="8721" max="8721" width="16.90625" style="2" customWidth="1"/>
    <col min="8722" max="8958" width="9.08984375" style="2"/>
    <col min="8959" max="8959" width="4" style="2" bestFit="1" customWidth="1"/>
    <col min="8960" max="8960" width="7.54296875" style="2" bestFit="1" customWidth="1"/>
    <col min="8961" max="8961" width="5.54296875" style="2" bestFit="1" customWidth="1"/>
    <col min="8962" max="8962" width="20.54296875" style="2" bestFit="1" customWidth="1"/>
    <col min="8963" max="8963" width="6.08984375" style="2" bestFit="1" customWidth="1"/>
    <col min="8964" max="8964" width="11.90625" style="2" customWidth="1"/>
    <col min="8965" max="8965" width="10.08984375" style="2" bestFit="1" customWidth="1"/>
    <col min="8966" max="8966" width="12.6328125" style="2" customWidth="1"/>
    <col min="8967" max="8967" width="17.90625" style="2" customWidth="1"/>
    <col min="8968" max="8968" width="11.54296875" style="2" bestFit="1" customWidth="1"/>
    <col min="8969" max="8969" width="10.08984375" style="2" bestFit="1" customWidth="1"/>
    <col min="8970" max="8970" width="9.08984375" style="2" bestFit="1" customWidth="1"/>
    <col min="8971" max="8971" width="10.6328125" style="2" bestFit="1" customWidth="1"/>
    <col min="8972" max="8972" width="7" style="2" bestFit="1" customWidth="1"/>
    <col min="8973" max="8973" width="6.6328125" style="2" bestFit="1" customWidth="1"/>
    <col min="8974" max="8974" width="13.08984375" style="2" bestFit="1" customWidth="1"/>
    <col min="8975" max="8975" width="12.90625" style="2" bestFit="1" customWidth="1"/>
    <col min="8976" max="8976" width="26.54296875" style="2" customWidth="1"/>
    <col min="8977" max="8977" width="16.90625" style="2" customWidth="1"/>
    <col min="8978" max="9214" width="9.08984375" style="2"/>
    <col min="9215" max="9215" width="4" style="2" bestFit="1" customWidth="1"/>
    <col min="9216" max="9216" width="7.54296875" style="2" bestFit="1" customWidth="1"/>
    <col min="9217" max="9217" width="5.54296875" style="2" bestFit="1" customWidth="1"/>
    <col min="9218" max="9218" width="20.54296875" style="2" bestFit="1" customWidth="1"/>
    <col min="9219" max="9219" width="6.08984375" style="2" bestFit="1" customWidth="1"/>
    <col min="9220" max="9220" width="11.90625" style="2" customWidth="1"/>
    <col min="9221" max="9221" width="10.08984375" style="2" bestFit="1" customWidth="1"/>
    <col min="9222" max="9222" width="12.6328125" style="2" customWidth="1"/>
    <col min="9223" max="9223" width="17.90625" style="2" customWidth="1"/>
    <col min="9224" max="9224" width="11.54296875" style="2" bestFit="1" customWidth="1"/>
    <col min="9225" max="9225" width="10.08984375" style="2" bestFit="1" customWidth="1"/>
    <col min="9226" max="9226" width="9.08984375" style="2" bestFit="1" customWidth="1"/>
    <col min="9227" max="9227" width="10.6328125" style="2" bestFit="1" customWidth="1"/>
    <col min="9228" max="9228" width="7" style="2" bestFit="1" customWidth="1"/>
    <col min="9229" max="9229" width="6.6328125" style="2" bestFit="1" customWidth="1"/>
    <col min="9230" max="9230" width="13.08984375" style="2" bestFit="1" customWidth="1"/>
    <col min="9231" max="9231" width="12.90625" style="2" bestFit="1" customWidth="1"/>
    <col min="9232" max="9232" width="26.54296875" style="2" customWidth="1"/>
    <col min="9233" max="9233" width="16.90625" style="2" customWidth="1"/>
    <col min="9234" max="9470" width="9.08984375" style="2"/>
    <col min="9471" max="9471" width="4" style="2" bestFit="1" customWidth="1"/>
    <col min="9472" max="9472" width="7.54296875" style="2" bestFit="1" customWidth="1"/>
    <col min="9473" max="9473" width="5.54296875" style="2" bestFit="1" customWidth="1"/>
    <col min="9474" max="9474" width="20.54296875" style="2" bestFit="1" customWidth="1"/>
    <col min="9475" max="9475" width="6.08984375" style="2" bestFit="1" customWidth="1"/>
    <col min="9476" max="9476" width="11.90625" style="2" customWidth="1"/>
    <col min="9477" max="9477" width="10.08984375" style="2" bestFit="1" customWidth="1"/>
    <col min="9478" max="9478" width="12.6328125" style="2" customWidth="1"/>
    <col min="9479" max="9479" width="17.90625" style="2" customWidth="1"/>
    <col min="9480" max="9480" width="11.54296875" style="2" bestFit="1" customWidth="1"/>
    <col min="9481" max="9481" width="10.08984375" style="2" bestFit="1" customWidth="1"/>
    <col min="9482" max="9482" width="9.08984375" style="2" bestFit="1" customWidth="1"/>
    <col min="9483" max="9483" width="10.6328125" style="2" bestFit="1" customWidth="1"/>
    <col min="9484" max="9484" width="7" style="2" bestFit="1" customWidth="1"/>
    <col min="9485" max="9485" width="6.6328125" style="2" bestFit="1" customWidth="1"/>
    <col min="9486" max="9486" width="13.08984375" style="2" bestFit="1" customWidth="1"/>
    <col min="9487" max="9487" width="12.90625" style="2" bestFit="1" customWidth="1"/>
    <col min="9488" max="9488" width="26.54296875" style="2" customWidth="1"/>
    <col min="9489" max="9489" width="16.90625" style="2" customWidth="1"/>
    <col min="9490" max="9726" width="9.08984375" style="2"/>
    <col min="9727" max="9727" width="4" style="2" bestFit="1" customWidth="1"/>
    <col min="9728" max="9728" width="7.54296875" style="2" bestFit="1" customWidth="1"/>
    <col min="9729" max="9729" width="5.54296875" style="2" bestFit="1" customWidth="1"/>
    <col min="9730" max="9730" width="20.54296875" style="2" bestFit="1" customWidth="1"/>
    <col min="9731" max="9731" width="6.08984375" style="2" bestFit="1" customWidth="1"/>
    <col min="9732" max="9732" width="11.90625" style="2" customWidth="1"/>
    <col min="9733" max="9733" width="10.08984375" style="2" bestFit="1" customWidth="1"/>
    <col min="9734" max="9734" width="12.6328125" style="2" customWidth="1"/>
    <col min="9735" max="9735" width="17.90625" style="2" customWidth="1"/>
    <col min="9736" max="9736" width="11.54296875" style="2" bestFit="1" customWidth="1"/>
    <col min="9737" max="9737" width="10.08984375" style="2" bestFit="1" customWidth="1"/>
    <col min="9738" max="9738" width="9.08984375" style="2" bestFit="1" customWidth="1"/>
    <col min="9739" max="9739" width="10.6328125" style="2" bestFit="1" customWidth="1"/>
    <col min="9740" max="9740" width="7" style="2" bestFit="1" customWidth="1"/>
    <col min="9741" max="9741" width="6.6328125" style="2" bestFit="1" customWidth="1"/>
    <col min="9742" max="9742" width="13.08984375" style="2" bestFit="1" customWidth="1"/>
    <col min="9743" max="9743" width="12.90625" style="2" bestFit="1" customWidth="1"/>
    <col min="9744" max="9744" width="26.54296875" style="2" customWidth="1"/>
    <col min="9745" max="9745" width="16.90625" style="2" customWidth="1"/>
    <col min="9746" max="9982" width="9.08984375" style="2"/>
    <col min="9983" max="9983" width="4" style="2" bestFit="1" customWidth="1"/>
    <col min="9984" max="9984" width="7.54296875" style="2" bestFit="1" customWidth="1"/>
    <col min="9985" max="9985" width="5.54296875" style="2" bestFit="1" customWidth="1"/>
    <col min="9986" max="9986" width="20.54296875" style="2" bestFit="1" customWidth="1"/>
    <col min="9987" max="9987" width="6.08984375" style="2" bestFit="1" customWidth="1"/>
    <col min="9988" max="9988" width="11.90625" style="2" customWidth="1"/>
    <col min="9989" max="9989" width="10.08984375" style="2" bestFit="1" customWidth="1"/>
    <col min="9990" max="9990" width="12.6328125" style="2" customWidth="1"/>
    <col min="9991" max="9991" width="17.90625" style="2" customWidth="1"/>
    <col min="9992" max="9992" width="11.54296875" style="2" bestFit="1" customWidth="1"/>
    <col min="9993" max="9993" width="10.08984375" style="2" bestFit="1" customWidth="1"/>
    <col min="9994" max="9994" width="9.08984375" style="2" bestFit="1" customWidth="1"/>
    <col min="9995" max="9995" width="10.6328125" style="2" bestFit="1" customWidth="1"/>
    <col min="9996" max="9996" width="7" style="2" bestFit="1" customWidth="1"/>
    <col min="9997" max="9997" width="6.6328125" style="2" bestFit="1" customWidth="1"/>
    <col min="9998" max="9998" width="13.08984375" style="2" bestFit="1" customWidth="1"/>
    <col min="9999" max="9999" width="12.90625" style="2" bestFit="1" customWidth="1"/>
    <col min="10000" max="10000" width="26.54296875" style="2" customWidth="1"/>
    <col min="10001" max="10001" width="16.90625" style="2" customWidth="1"/>
    <col min="10002" max="10238" width="9.08984375" style="2"/>
    <col min="10239" max="10239" width="4" style="2" bestFit="1" customWidth="1"/>
    <col min="10240" max="10240" width="7.54296875" style="2" bestFit="1" customWidth="1"/>
    <col min="10241" max="10241" width="5.54296875" style="2" bestFit="1" customWidth="1"/>
    <col min="10242" max="10242" width="20.54296875" style="2" bestFit="1" customWidth="1"/>
    <col min="10243" max="10243" width="6.08984375" style="2" bestFit="1" customWidth="1"/>
    <col min="10244" max="10244" width="11.90625" style="2" customWidth="1"/>
    <col min="10245" max="10245" width="10.08984375" style="2" bestFit="1" customWidth="1"/>
    <col min="10246" max="10246" width="12.6328125" style="2" customWidth="1"/>
    <col min="10247" max="10247" width="17.90625" style="2" customWidth="1"/>
    <col min="10248" max="10248" width="11.54296875" style="2" bestFit="1" customWidth="1"/>
    <col min="10249" max="10249" width="10.08984375" style="2" bestFit="1" customWidth="1"/>
    <col min="10250" max="10250" width="9.08984375" style="2" bestFit="1" customWidth="1"/>
    <col min="10251" max="10251" width="10.6328125" style="2" bestFit="1" customWidth="1"/>
    <col min="10252" max="10252" width="7" style="2" bestFit="1" customWidth="1"/>
    <col min="10253" max="10253" width="6.6328125" style="2" bestFit="1" customWidth="1"/>
    <col min="10254" max="10254" width="13.08984375" style="2" bestFit="1" customWidth="1"/>
    <col min="10255" max="10255" width="12.90625" style="2" bestFit="1" customWidth="1"/>
    <col min="10256" max="10256" width="26.54296875" style="2" customWidth="1"/>
    <col min="10257" max="10257" width="16.90625" style="2" customWidth="1"/>
    <col min="10258" max="10494" width="9.08984375" style="2"/>
    <col min="10495" max="10495" width="4" style="2" bestFit="1" customWidth="1"/>
    <col min="10496" max="10496" width="7.54296875" style="2" bestFit="1" customWidth="1"/>
    <col min="10497" max="10497" width="5.54296875" style="2" bestFit="1" customWidth="1"/>
    <col min="10498" max="10498" width="20.54296875" style="2" bestFit="1" customWidth="1"/>
    <col min="10499" max="10499" width="6.08984375" style="2" bestFit="1" customWidth="1"/>
    <col min="10500" max="10500" width="11.90625" style="2" customWidth="1"/>
    <col min="10501" max="10501" width="10.08984375" style="2" bestFit="1" customWidth="1"/>
    <col min="10502" max="10502" width="12.6328125" style="2" customWidth="1"/>
    <col min="10503" max="10503" width="17.90625" style="2" customWidth="1"/>
    <col min="10504" max="10504" width="11.54296875" style="2" bestFit="1" customWidth="1"/>
    <col min="10505" max="10505" width="10.08984375" style="2" bestFit="1" customWidth="1"/>
    <col min="10506" max="10506" width="9.08984375" style="2" bestFit="1" customWidth="1"/>
    <col min="10507" max="10507" width="10.6328125" style="2" bestFit="1" customWidth="1"/>
    <col min="10508" max="10508" width="7" style="2" bestFit="1" customWidth="1"/>
    <col min="10509" max="10509" width="6.6328125" style="2" bestFit="1" customWidth="1"/>
    <col min="10510" max="10510" width="13.08984375" style="2" bestFit="1" customWidth="1"/>
    <col min="10511" max="10511" width="12.90625" style="2" bestFit="1" customWidth="1"/>
    <col min="10512" max="10512" width="26.54296875" style="2" customWidth="1"/>
    <col min="10513" max="10513" width="16.90625" style="2" customWidth="1"/>
    <col min="10514" max="10750" width="9.08984375" style="2"/>
    <col min="10751" max="10751" width="4" style="2" bestFit="1" customWidth="1"/>
    <col min="10752" max="10752" width="7.54296875" style="2" bestFit="1" customWidth="1"/>
    <col min="10753" max="10753" width="5.54296875" style="2" bestFit="1" customWidth="1"/>
    <col min="10754" max="10754" width="20.54296875" style="2" bestFit="1" customWidth="1"/>
    <col min="10755" max="10755" width="6.08984375" style="2" bestFit="1" customWidth="1"/>
    <col min="10756" max="10756" width="11.90625" style="2" customWidth="1"/>
    <col min="10757" max="10757" width="10.08984375" style="2" bestFit="1" customWidth="1"/>
    <col min="10758" max="10758" width="12.6328125" style="2" customWidth="1"/>
    <col min="10759" max="10759" width="17.90625" style="2" customWidth="1"/>
    <col min="10760" max="10760" width="11.54296875" style="2" bestFit="1" customWidth="1"/>
    <col min="10761" max="10761" width="10.08984375" style="2" bestFit="1" customWidth="1"/>
    <col min="10762" max="10762" width="9.08984375" style="2" bestFit="1" customWidth="1"/>
    <col min="10763" max="10763" width="10.6328125" style="2" bestFit="1" customWidth="1"/>
    <col min="10764" max="10764" width="7" style="2" bestFit="1" customWidth="1"/>
    <col min="10765" max="10765" width="6.6328125" style="2" bestFit="1" customWidth="1"/>
    <col min="10766" max="10766" width="13.08984375" style="2" bestFit="1" customWidth="1"/>
    <col min="10767" max="10767" width="12.90625" style="2" bestFit="1" customWidth="1"/>
    <col min="10768" max="10768" width="26.54296875" style="2" customWidth="1"/>
    <col min="10769" max="10769" width="16.90625" style="2" customWidth="1"/>
    <col min="10770" max="11006" width="9.08984375" style="2"/>
    <col min="11007" max="11007" width="4" style="2" bestFit="1" customWidth="1"/>
    <col min="11008" max="11008" width="7.54296875" style="2" bestFit="1" customWidth="1"/>
    <col min="11009" max="11009" width="5.54296875" style="2" bestFit="1" customWidth="1"/>
    <col min="11010" max="11010" width="20.54296875" style="2" bestFit="1" customWidth="1"/>
    <col min="11011" max="11011" width="6.08984375" style="2" bestFit="1" customWidth="1"/>
    <col min="11012" max="11012" width="11.90625" style="2" customWidth="1"/>
    <col min="11013" max="11013" width="10.08984375" style="2" bestFit="1" customWidth="1"/>
    <col min="11014" max="11014" width="12.6328125" style="2" customWidth="1"/>
    <col min="11015" max="11015" width="17.90625" style="2" customWidth="1"/>
    <col min="11016" max="11016" width="11.54296875" style="2" bestFit="1" customWidth="1"/>
    <col min="11017" max="11017" width="10.08984375" style="2" bestFit="1" customWidth="1"/>
    <col min="11018" max="11018" width="9.08984375" style="2" bestFit="1" customWidth="1"/>
    <col min="11019" max="11019" width="10.6328125" style="2" bestFit="1" customWidth="1"/>
    <col min="11020" max="11020" width="7" style="2" bestFit="1" customWidth="1"/>
    <col min="11021" max="11021" width="6.6328125" style="2" bestFit="1" customWidth="1"/>
    <col min="11022" max="11022" width="13.08984375" style="2" bestFit="1" customWidth="1"/>
    <col min="11023" max="11023" width="12.90625" style="2" bestFit="1" customWidth="1"/>
    <col min="11024" max="11024" width="26.54296875" style="2" customWidth="1"/>
    <col min="11025" max="11025" width="16.90625" style="2" customWidth="1"/>
    <col min="11026" max="11262" width="9.08984375" style="2"/>
    <col min="11263" max="11263" width="4" style="2" bestFit="1" customWidth="1"/>
    <col min="11264" max="11264" width="7.54296875" style="2" bestFit="1" customWidth="1"/>
    <col min="11265" max="11265" width="5.54296875" style="2" bestFit="1" customWidth="1"/>
    <col min="11266" max="11266" width="20.54296875" style="2" bestFit="1" customWidth="1"/>
    <col min="11267" max="11267" width="6.08984375" style="2" bestFit="1" customWidth="1"/>
    <col min="11268" max="11268" width="11.90625" style="2" customWidth="1"/>
    <col min="11269" max="11269" width="10.08984375" style="2" bestFit="1" customWidth="1"/>
    <col min="11270" max="11270" width="12.6328125" style="2" customWidth="1"/>
    <col min="11271" max="11271" width="17.90625" style="2" customWidth="1"/>
    <col min="11272" max="11272" width="11.54296875" style="2" bestFit="1" customWidth="1"/>
    <col min="11273" max="11273" width="10.08984375" style="2" bestFit="1" customWidth="1"/>
    <col min="11274" max="11274" width="9.08984375" style="2" bestFit="1" customWidth="1"/>
    <col min="11275" max="11275" width="10.6328125" style="2" bestFit="1" customWidth="1"/>
    <col min="11276" max="11276" width="7" style="2" bestFit="1" customWidth="1"/>
    <col min="11277" max="11277" width="6.6328125" style="2" bestFit="1" customWidth="1"/>
    <col min="11278" max="11278" width="13.08984375" style="2" bestFit="1" customWidth="1"/>
    <col min="11279" max="11279" width="12.90625" style="2" bestFit="1" customWidth="1"/>
    <col min="11280" max="11280" width="26.54296875" style="2" customWidth="1"/>
    <col min="11281" max="11281" width="16.90625" style="2" customWidth="1"/>
    <col min="11282" max="11518" width="9.08984375" style="2"/>
    <col min="11519" max="11519" width="4" style="2" bestFit="1" customWidth="1"/>
    <col min="11520" max="11520" width="7.54296875" style="2" bestFit="1" customWidth="1"/>
    <col min="11521" max="11521" width="5.54296875" style="2" bestFit="1" customWidth="1"/>
    <col min="11522" max="11522" width="20.54296875" style="2" bestFit="1" customWidth="1"/>
    <col min="11523" max="11523" width="6.08984375" style="2" bestFit="1" customWidth="1"/>
    <col min="11524" max="11524" width="11.90625" style="2" customWidth="1"/>
    <col min="11525" max="11525" width="10.08984375" style="2" bestFit="1" customWidth="1"/>
    <col min="11526" max="11526" width="12.6328125" style="2" customWidth="1"/>
    <col min="11527" max="11527" width="17.90625" style="2" customWidth="1"/>
    <col min="11528" max="11528" width="11.54296875" style="2" bestFit="1" customWidth="1"/>
    <col min="11529" max="11529" width="10.08984375" style="2" bestFit="1" customWidth="1"/>
    <col min="11530" max="11530" width="9.08984375" style="2" bestFit="1" customWidth="1"/>
    <col min="11531" max="11531" width="10.6328125" style="2" bestFit="1" customWidth="1"/>
    <col min="11532" max="11532" width="7" style="2" bestFit="1" customWidth="1"/>
    <col min="11533" max="11533" width="6.6328125" style="2" bestFit="1" customWidth="1"/>
    <col min="11534" max="11534" width="13.08984375" style="2" bestFit="1" customWidth="1"/>
    <col min="11535" max="11535" width="12.90625" style="2" bestFit="1" customWidth="1"/>
    <col min="11536" max="11536" width="26.54296875" style="2" customWidth="1"/>
    <col min="11537" max="11537" width="16.90625" style="2" customWidth="1"/>
    <col min="11538" max="11774" width="9.08984375" style="2"/>
    <col min="11775" max="11775" width="4" style="2" bestFit="1" customWidth="1"/>
    <col min="11776" max="11776" width="7.54296875" style="2" bestFit="1" customWidth="1"/>
    <col min="11777" max="11777" width="5.54296875" style="2" bestFit="1" customWidth="1"/>
    <col min="11778" max="11778" width="20.54296875" style="2" bestFit="1" customWidth="1"/>
    <col min="11779" max="11779" width="6.08984375" style="2" bestFit="1" customWidth="1"/>
    <col min="11780" max="11780" width="11.90625" style="2" customWidth="1"/>
    <col min="11781" max="11781" width="10.08984375" style="2" bestFit="1" customWidth="1"/>
    <col min="11782" max="11782" width="12.6328125" style="2" customWidth="1"/>
    <col min="11783" max="11783" width="17.90625" style="2" customWidth="1"/>
    <col min="11784" max="11784" width="11.54296875" style="2" bestFit="1" customWidth="1"/>
    <col min="11785" max="11785" width="10.08984375" style="2" bestFit="1" customWidth="1"/>
    <col min="11786" max="11786" width="9.08984375" style="2" bestFit="1" customWidth="1"/>
    <col min="11787" max="11787" width="10.6328125" style="2" bestFit="1" customWidth="1"/>
    <col min="11788" max="11788" width="7" style="2" bestFit="1" customWidth="1"/>
    <col min="11789" max="11789" width="6.6328125" style="2" bestFit="1" customWidth="1"/>
    <col min="11790" max="11790" width="13.08984375" style="2" bestFit="1" customWidth="1"/>
    <col min="11791" max="11791" width="12.90625" style="2" bestFit="1" customWidth="1"/>
    <col min="11792" max="11792" width="26.54296875" style="2" customWidth="1"/>
    <col min="11793" max="11793" width="16.90625" style="2" customWidth="1"/>
    <col min="11794" max="12030" width="9.08984375" style="2"/>
    <col min="12031" max="12031" width="4" style="2" bestFit="1" customWidth="1"/>
    <col min="12032" max="12032" width="7.54296875" style="2" bestFit="1" customWidth="1"/>
    <col min="12033" max="12033" width="5.54296875" style="2" bestFit="1" customWidth="1"/>
    <col min="12034" max="12034" width="20.54296875" style="2" bestFit="1" customWidth="1"/>
    <col min="12035" max="12035" width="6.08984375" style="2" bestFit="1" customWidth="1"/>
    <col min="12036" max="12036" width="11.90625" style="2" customWidth="1"/>
    <col min="12037" max="12037" width="10.08984375" style="2" bestFit="1" customWidth="1"/>
    <col min="12038" max="12038" width="12.6328125" style="2" customWidth="1"/>
    <col min="12039" max="12039" width="17.90625" style="2" customWidth="1"/>
    <col min="12040" max="12040" width="11.54296875" style="2" bestFit="1" customWidth="1"/>
    <col min="12041" max="12041" width="10.08984375" style="2" bestFit="1" customWidth="1"/>
    <col min="12042" max="12042" width="9.08984375" style="2" bestFit="1" customWidth="1"/>
    <col min="12043" max="12043" width="10.6328125" style="2" bestFit="1" customWidth="1"/>
    <col min="12044" max="12044" width="7" style="2" bestFit="1" customWidth="1"/>
    <col min="12045" max="12045" width="6.6328125" style="2" bestFit="1" customWidth="1"/>
    <col min="12046" max="12046" width="13.08984375" style="2" bestFit="1" customWidth="1"/>
    <col min="12047" max="12047" width="12.90625" style="2" bestFit="1" customWidth="1"/>
    <col min="12048" max="12048" width="26.54296875" style="2" customWidth="1"/>
    <col min="12049" max="12049" width="16.90625" style="2" customWidth="1"/>
    <col min="12050" max="12286" width="9.08984375" style="2"/>
    <col min="12287" max="12287" width="4" style="2" bestFit="1" customWidth="1"/>
    <col min="12288" max="12288" width="7.54296875" style="2" bestFit="1" customWidth="1"/>
    <col min="12289" max="12289" width="5.54296875" style="2" bestFit="1" customWidth="1"/>
    <col min="12290" max="12290" width="20.54296875" style="2" bestFit="1" customWidth="1"/>
    <col min="12291" max="12291" width="6.08984375" style="2" bestFit="1" customWidth="1"/>
    <col min="12292" max="12292" width="11.90625" style="2" customWidth="1"/>
    <col min="12293" max="12293" width="10.08984375" style="2" bestFit="1" customWidth="1"/>
    <col min="12294" max="12294" width="12.6328125" style="2" customWidth="1"/>
    <col min="12295" max="12295" width="17.90625" style="2" customWidth="1"/>
    <col min="12296" max="12296" width="11.54296875" style="2" bestFit="1" customWidth="1"/>
    <col min="12297" max="12297" width="10.08984375" style="2" bestFit="1" customWidth="1"/>
    <col min="12298" max="12298" width="9.08984375" style="2" bestFit="1" customWidth="1"/>
    <col min="12299" max="12299" width="10.6328125" style="2" bestFit="1" customWidth="1"/>
    <col min="12300" max="12300" width="7" style="2" bestFit="1" customWidth="1"/>
    <col min="12301" max="12301" width="6.6328125" style="2" bestFit="1" customWidth="1"/>
    <col min="12302" max="12302" width="13.08984375" style="2" bestFit="1" customWidth="1"/>
    <col min="12303" max="12303" width="12.90625" style="2" bestFit="1" customWidth="1"/>
    <col min="12304" max="12304" width="26.54296875" style="2" customWidth="1"/>
    <col min="12305" max="12305" width="16.90625" style="2" customWidth="1"/>
    <col min="12306" max="12542" width="9.08984375" style="2"/>
    <col min="12543" max="12543" width="4" style="2" bestFit="1" customWidth="1"/>
    <col min="12544" max="12544" width="7.54296875" style="2" bestFit="1" customWidth="1"/>
    <col min="12545" max="12545" width="5.54296875" style="2" bestFit="1" customWidth="1"/>
    <col min="12546" max="12546" width="20.54296875" style="2" bestFit="1" customWidth="1"/>
    <col min="12547" max="12547" width="6.08984375" style="2" bestFit="1" customWidth="1"/>
    <col min="12548" max="12548" width="11.90625" style="2" customWidth="1"/>
    <col min="12549" max="12549" width="10.08984375" style="2" bestFit="1" customWidth="1"/>
    <col min="12550" max="12550" width="12.6328125" style="2" customWidth="1"/>
    <col min="12551" max="12551" width="17.90625" style="2" customWidth="1"/>
    <col min="12552" max="12552" width="11.54296875" style="2" bestFit="1" customWidth="1"/>
    <col min="12553" max="12553" width="10.08984375" style="2" bestFit="1" customWidth="1"/>
    <col min="12554" max="12554" width="9.08984375" style="2" bestFit="1" customWidth="1"/>
    <col min="12555" max="12555" width="10.6328125" style="2" bestFit="1" customWidth="1"/>
    <col min="12556" max="12556" width="7" style="2" bestFit="1" customWidth="1"/>
    <col min="12557" max="12557" width="6.6328125" style="2" bestFit="1" customWidth="1"/>
    <col min="12558" max="12558" width="13.08984375" style="2" bestFit="1" customWidth="1"/>
    <col min="12559" max="12559" width="12.90625" style="2" bestFit="1" customWidth="1"/>
    <col min="12560" max="12560" width="26.54296875" style="2" customWidth="1"/>
    <col min="12561" max="12561" width="16.90625" style="2" customWidth="1"/>
    <col min="12562" max="12798" width="9.08984375" style="2"/>
    <col min="12799" max="12799" width="4" style="2" bestFit="1" customWidth="1"/>
    <col min="12800" max="12800" width="7.54296875" style="2" bestFit="1" customWidth="1"/>
    <col min="12801" max="12801" width="5.54296875" style="2" bestFit="1" customWidth="1"/>
    <col min="12802" max="12802" width="20.54296875" style="2" bestFit="1" customWidth="1"/>
    <col min="12803" max="12803" width="6.08984375" style="2" bestFit="1" customWidth="1"/>
    <col min="12804" max="12804" width="11.90625" style="2" customWidth="1"/>
    <col min="12805" max="12805" width="10.08984375" style="2" bestFit="1" customWidth="1"/>
    <col min="12806" max="12806" width="12.6328125" style="2" customWidth="1"/>
    <col min="12807" max="12807" width="17.90625" style="2" customWidth="1"/>
    <col min="12808" max="12808" width="11.54296875" style="2" bestFit="1" customWidth="1"/>
    <col min="12809" max="12809" width="10.08984375" style="2" bestFit="1" customWidth="1"/>
    <col min="12810" max="12810" width="9.08984375" style="2" bestFit="1" customWidth="1"/>
    <col min="12811" max="12811" width="10.6328125" style="2" bestFit="1" customWidth="1"/>
    <col min="12812" max="12812" width="7" style="2" bestFit="1" customWidth="1"/>
    <col min="12813" max="12813" width="6.6328125" style="2" bestFit="1" customWidth="1"/>
    <col min="12814" max="12814" width="13.08984375" style="2" bestFit="1" customWidth="1"/>
    <col min="12815" max="12815" width="12.90625" style="2" bestFit="1" customWidth="1"/>
    <col min="12816" max="12816" width="26.54296875" style="2" customWidth="1"/>
    <col min="12817" max="12817" width="16.90625" style="2" customWidth="1"/>
    <col min="12818" max="13054" width="9.08984375" style="2"/>
    <col min="13055" max="13055" width="4" style="2" bestFit="1" customWidth="1"/>
    <col min="13056" max="13056" width="7.54296875" style="2" bestFit="1" customWidth="1"/>
    <col min="13057" max="13057" width="5.54296875" style="2" bestFit="1" customWidth="1"/>
    <col min="13058" max="13058" width="20.54296875" style="2" bestFit="1" customWidth="1"/>
    <col min="13059" max="13059" width="6.08984375" style="2" bestFit="1" customWidth="1"/>
    <col min="13060" max="13060" width="11.90625" style="2" customWidth="1"/>
    <col min="13061" max="13061" width="10.08984375" style="2" bestFit="1" customWidth="1"/>
    <col min="13062" max="13062" width="12.6328125" style="2" customWidth="1"/>
    <col min="13063" max="13063" width="17.90625" style="2" customWidth="1"/>
    <col min="13064" max="13064" width="11.54296875" style="2" bestFit="1" customWidth="1"/>
    <col min="13065" max="13065" width="10.08984375" style="2" bestFit="1" customWidth="1"/>
    <col min="13066" max="13066" width="9.08984375" style="2" bestFit="1" customWidth="1"/>
    <col min="13067" max="13067" width="10.6328125" style="2" bestFit="1" customWidth="1"/>
    <col min="13068" max="13068" width="7" style="2" bestFit="1" customWidth="1"/>
    <col min="13069" max="13069" width="6.6328125" style="2" bestFit="1" customWidth="1"/>
    <col min="13070" max="13070" width="13.08984375" style="2" bestFit="1" customWidth="1"/>
    <col min="13071" max="13071" width="12.90625" style="2" bestFit="1" customWidth="1"/>
    <col min="13072" max="13072" width="26.54296875" style="2" customWidth="1"/>
    <col min="13073" max="13073" width="16.90625" style="2" customWidth="1"/>
    <col min="13074" max="13310" width="9.08984375" style="2"/>
    <col min="13311" max="13311" width="4" style="2" bestFit="1" customWidth="1"/>
    <col min="13312" max="13312" width="7.54296875" style="2" bestFit="1" customWidth="1"/>
    <col min="13313" max="13313" width="5.54296875" style="2" bestFit="1" customWidth="1"/>
    <col min="13314" max="13314" width="20.54296875" style="2" bestFit="1" customWidth="1"/>
    <col min="13315" max="13315" width="6.08984375" style="2" bestFit="1" customWidth="1"/>
    <col min="13316" max="13316" width="11.90625" style="2" customWidth="1"/>
    <col min="13317" max="13317" width="10.08984375" style="2" bestFit="1" customWidth="1"/>
    <col min="13318" max="13318" width="12.6328125" style="2" customWidth="1"/>
    <col min="13319" max="13319" width="17.90625" style="2" customWidth="1"/>
    <col min="13320" max="13320" width="11.54296875" style="2" bestFit="1" customWidth="1"/>
    <col min="13321" max="13321" width="10.08984375" style="2" bestFit="1" customWidth="1"/>
    <col min="13322" max="13322" width="9.08984375" style="2" bestFit="1" customWidth="1"/>
    <col min="13323" max="13323" width="10.6328125" style="2" bestFit="1" customWidth="1"/>
    <col min="13324" max="13324" width="7" style="2" bestFit="1" customWidth="1"/>
    <col min="13325" max="13325" width="6.6328125" style="2" bestFit="1" customWidth="1"/>
    <col min="13326" max="13326" width="13.08984375" style="2" bestFit="1" customWidth="1"/>
    <col min="13327" max="13327" width="12.90625" style="2" bestFit="1" customWidth="1"/>
    <col min="13328" max="13328" width="26.54296875" style="2" customWidth="1"/>
    <col min="13329" max="13329" width="16.90625" style="2" customWidth="1"/>
    <col min="13330" max="13566" width="9.08984375" style="2"/>
    <col min="13567" max="13567" width="4" style="2" bestFit="1" customWidth="1"/>
    <col min="13568" max="13568" width="7.54296875" style="2" bestFit="1" customWidth="1"/>
    <col min="13569" max="13569" width="5.54296875" style="2" bestFit="1" customWidth="1"/>
    <col min="13570" max="13570" width="20.54296875" style="2" bestFit="1" customWidth="1"/>
    <col min="13571" max="13571" width="6.08984375" style="2" bestFit="1" customWidth="1"/>
    <col min="13572" max="13572" width="11.90625" style="2" customWidth="1"/>
    <col min="13573" max="13573" width="10.08984375" style="2" bestFit="1" customWidth="1"/>
    <col min="13574" max="13574" width="12.6328125" style="2" customWidth="1"/>
    <col min="13575" max="13575" width="17.90625" style="2" customWidth="1"/>
    <col min="13576" max="13576" width="11.54296875" style="2" bestFit="1" customWidth="1"/>
    <col min="13577" max="13577" width="10.08984375" style="2" bestFit="1" customWidth="1"/>
    <col min="13578" max="13578" width="9.08984375" style="2" bestFit="1" customWidth="1"/>
    <col min="13579" max="13579" width="10.6328125" style="2" bestFit="1" customWidth="1"/>
    <col min="13580" max="13580" width="7" style="2" bestFit="1" customWidth="1"/>
    <col min="13581" max="13581" width="6.6328125" style="2" bestFit="1" customWidth="1"/>
    <col min="13582" max="13582" width="13.08984375" style="2" bestFit="1" customWidth="1"/>
    <col min="13583" max="13583" width="12.90625" style="2" bestFit="1" customWidth="1"/>
    <col min="13584" max="13584" width="26.54296875" style="2" customWidth="1"/>
    <col min="13585" max="13585" width="16.90625" style="2" customWidth="1"/>
    <col min="13586" max="13822" width="9.08984375" style="2"/>
    <col min="13823" max="13823" width="4" style="2" bestFit="1" customWidth="1"/>
    <col min="13824" max="13824" width="7.54296875" style="2" bestFit="1" customWidth="1"/>
    <col min="13825" max="13825" width="5.54296875" style="2" bestFit="1" customWidth="1"/>
    <col min="13826" max="13826" width="20.54296875" style="2" bestFit="1" customWidth="1"/>
    <col min="13827" max="13827" width="6.08984375" style="2" bestFit="1" customWidth="1"/>
    <col min="13828" max="13828" width="11.90625" style="2" customWidth="1"/>
    <col min="13829" max="13829" width="10.08984375" style="2" bestFit="1" customWidth="1"/>
    <col min="13830" max="13830" width="12.6328125" style="2" customWidth="1"/>
    <col min="13831" max="13831" width="17.90625" style="2" customWidth="1"/>
    <col min="13832" max="13832" width="11.54296875" style="2" bestFit="1" customWidth="1"/>
    <col min="13833" max="13833" width="10.08984375" style="2" bestFit="1" customWidth="1"/>
    <col min="13834" max="13834" width="9.08984375" style="2" bestFit="1" customWidth="1"/>
    <col min="13835" max="13835" width="10.6328125" style="2" bestFit="1" customWidth="1"/>
    <col min="13836" max="13836" width="7" style="2" bestFit="1" customWidth="1"/>
    <col min="13837" max="13837" width="6.6328125" style="2" bestFit="1" customWidth="1"/>
    <col min="13838" max="13838" width="13.08984375" style="2" bestFit="1" customWidth="1"/>
    <col min="13839" max="13839" width="12.90625" style="2" bestFit="1" customWidth="1"/>
    <col min="13840" max="13840" width="26.54296875" style="2" customWidth="1"/>
    <col min="13841" max="13841" width="16.90625" style="2" customWidth="1"/>
    <col min="13842" max="14078" width="9.08984375" style="2"/>
    <col min="14079" max="14079" width="4" style="2" bestFit="1" customWidth="1"/>
    <col min="14080" max="14080" width="7.54296875" style="2" bestFit="1" customWidth="1"/>
    <col min="14081" max="14081" width="5.54296875" style="2" bestFit="1" customWidth="1"/>
    <col min="14082" max="14082" width="20.54296875" style="2" bestFit="1" customWidth="1"/>
    <col min="14083" max="14083" width="6.08984375" style="2" bestFit="1" customWidth="1"/>
    <col min="14084" max="14084" width="11.90625" style="2" customWidth="1"/>
    <col min="14085" max="14085" width="10.08984375" style="2" bestFit="1" customWidth="1"/>
    <col min="14086" max="14086" width="12.6328125" style="2" customWidth="1"/>
    <col min="14087" max="14087" width="17.90625" style="2" customWidth="1"/>
    <col min="14088" max="14088" width="11.54296875" style="2" bestFit="1" customWidth="1"/>
    <col min="14089" max="14089" width="10.08984375" style="2" bestFit="1" customWidth="1"/>
    <col min="14090" max="14090" width="9.08984375" style="2" bestFit="1" customWidth="1"/>
    <col min="14091" max="14091" width="10.6328125" style="2" bestFit="1" customWidth="1"/>
    <col min="14092" max="14092" width="7" style="2" bestFit="1" customWidth="1"/>
    <col min="14093" max="14093" width="6.6328125" style="2" bestFit="1" customWidth="1"/>
    <col min="14094" max="14094" width="13.08984375" style="2" bestFit="1" customWidth="1"/>
    <col min="14095" max="14095" width="12.90625" style="2" bestFit="1" customWidth="1"/>
    <col min="14096" max="14096" width="26.54296875" style="2" customWidth="1"/>
    <col min="14097" max="14097" width="16.90625" style="2" customWidth="1"/>
    <col min="14098" max="14334" width="9.08984375" style="2"/>
    <col min="14335" max="14335" width="4" style="2" bestFit="1" customWidth="1"/>
    <col min="14336" max="14336" width="7.54296875" style="2" bestFit="1" customWidth="1"/>
    <col min="14337" max="14337" width="5.54296875" style="2" bestFit="1" customWidth="1"/>
    <col min="14338" max="14338" width="20.54296875" style="2" bestFit="1" customWidth="1"/>
    <col min="14339" max="14339" width="6.08984375" style="2" bestFit="1" customWidth="1"/>
    <col min="14340" max="14340" width="11.90625" style="2" customWidth="1"/>
    <col min="14341" max="14341" width="10.08984375" style="2" bestFit="1" customWidth="1"/>
    <col min="14342" max="14342" width="12.6328125" style="2" customWidth="1"/>
    <col min="14343" max="14343" width="17.90625" style="2" customWidth="1"/>
    <col min="14344" max="14344" width="11.54296875" style="2" bestFit="1" customWidth="1"/>
    <col min="14345" max="14345" width="10.08984375" style="2" bestFit="1" customWidth="1"/>
    <col min="14346" max="14346" width="9.08984375" style="2" bestFit="1" customWidth="1"/>
    <col min="14347" max="14347" width="10.6328125" style="2" bestFit="1" customWidth="1"/>
    <col min="14348" max="14348" width="7" style="2" bestFit="1" customWidth="1"/>
    <col min="14349" max="14349" width="6.6328125" style="2" bestFit="1" customWidth="1"/>
    <col min="14350" max="14350" width="13.08984375" style="2" bestFit="1" customWidth="1"/>
    <col min="14351" max="14351" width="12.90625" style="2" bestFit="1" customWidth="1"/>
    <col min="14352" max="14352" width="26.54296875" style="2" customWidth="1"/>
    <col min="14353" max="14353" width="16.90625" style="2" customWidth="1"/>
    <col min="14354" max="14590" width="9.08984375" style="2"/>
    <col min="14591" max="14591" width="4" style="2" bestFit="1" customWidth="1"/>
    <col min="14592" max="14592" width="7.54296875" style="2" bestFit="1" customWidth="1"/>
    <col min="14593" max="14593" width="5.54296875" style="2" bestFit="1" customWidth="1"/>
    <col min="14594" max="14594" width="20.54296875" style="2" bestFit="1" customWidth="1"/>
    <col min="14595" max="14595" width="6.08984375" style="2" bestFit="1" customWidth="1"/>
    <col min="14596" max="14596" width="11.90625" style="2" customWidth="1"/>
    <col min="14597" max="14597" width="10.08984375" style="2" bestFit="1" customWidth="1"/>
    <col min="14598" max="14598" width="12.6328125" style="2" customWidth="1"/>
    <col min="14599" max="14599" width="17.90625" style="2" customWidth="1"/>
    <col min="14600" max="14600" width="11.54296875" style="2" bestFit="1" customWidth="1"/>
    <col min="14601" max="14601" width="10.08984375" style="2" bestFit="1" customWidth="1"/>
    <col min="14602" max="14602" width="9.08984375" style="2" bestFit="1" customWidth="1"/>
    <col min="14603" max="14603" width="10.6328125" style="2" bestFit="1" customWidth="1"/>
    <col min="14604" max="14604" width="7" style="2" bestFit="1" customWidth="1"/>
    <col min="14605" max="14605" width="6.6328125" style="2" bestFit="1" customWidth="1"/>
    <col min="14606" max="14606" width="13.08984375" style="2" bestFit="1" customWidth="1"/>
    <col min="14607" max="14607" width="12.90625" style="2" bestFit="1" customWidth="1"/>
    <col min="14608" max="14608" width="26.54296875" style="2" customWidth="1"/>
    <col min="14609" max="14609" width="16.90625" style="2" customWidth="1"/>
    <col min="14610" max="14846" width="9.08984375" style="2"/>
    <col min="14847" max="14847" width="4" style="2" bestFit="1" customWidth="1"/>
    <col min="14848" max="14848" width="7.54296875" style="2" bestFit="1" customWidth="1"/>
    <col min="14849" max="14849" width="5.54296875" style="2" bestFit="1" customWidth="1"/>
    <col min="14850" max="14850" width="20.54296875" style="2" bestFit="1" customWidth="1"/>
    <col min="14851" max="14851" width="6.08984375" style="2" bestFit="1" customWidth="1"/>
    <col min="14852" max="14852" width="11.90625" style="2" customWidth="1"/>
    <col min="14853" max="14853" width="10.08984375" style="2" bestFit="1" customWidth="1"/>
    <col min="14854" max="14854" width="12.6328125" style="2" customWidth="1"/>
    <col min="14855" max="14855" width="17.90625" style="2" customWidth="1"/>
    <col min="14856" max="14856" width="11.54296875" style="2" bestFit="1" customWidth="1"/>
    <col min="14857" max="14857" width="10.08984375" style="2" bestFit="1" customWidth="1"/>
    <col min="14858" max="14858" width="9.08984375" style="2" bestFit="1" customWidth="1"/>
    <col min="14859" max="14859" width="10.6328125" style="2" bestFit="1" customWidth="1"/>
    <col min="14860" max="14860" width="7" style="2" bestFit="1" customWidth="1"/>
    <col min="14861" max="14861" width="6.6328125" style="2" bestFit="1" customWidth="1"/>
    <col min="14862" max="14862" width="13.08984375" style="2" bestFit="1" customWidth="1"/>
    <col min="14863" max="14863" width="12.90625" style="2" bestFit="1" customWidth="1"/>
    <col min="14864" max="14864" width="26.54296875" style="2" customWidth="1"/>
    <col min="14865" max="14865" width="16.90625" style="2" customWidth="1"/>
    <col min="14866" max="15102" width="9.08984375" style="2"/>
    <col min="15103" max="15103" width="4" style="2" bestFit="1" customWidth="1"/>
    <col min="15104" max="15104" width="7.54296875" style="2" bestFit="1" customWidth="1"/>
    <col min="15105" max="15105" width="5.54296875" style="2" bestFit="1" customWidth="1"/>
    <col min="15106" max="15106" width="20.54296875" style="2" bestFit="1" customWidth="1"/>
    <col min="15107" max="15107" width="6.08984375" style="2" bestFit="1" customWidth="1"/>
    <col min="15108" max="15108" width="11.90625" style="2" customWidth="1"/>
    <col min="15109" max="15109" width="10.08984375" style="2" bestFit="1" customWidth="1"/>
    <col min="15110" max="15110" width="12.6328125" style="2" customWidth="1"/>
    <col min="15111" max="15111" width="17.90625" style="2" customWidth="1"/>
    <col min="15112" max="15112" width="11.54296875" style="2" bestFit="1" customWidth="1"/>
    <col min="15113" max="15113" width="10.08984375" style="2" bestFit="1" customWidth="1"/>
    <col min="15114" max="15114" width="9.08984375" style="2" bestFit="1" customWidth="1"/>
    <col min="15115" max="15115" width="10.6328125" style="2" bestFit="1" customWidth="1"/>
    <col min="15116" max="15116" width="7" style="2" bestFit="1" customWidth="1"/>
    <col min="15117" max="15117" width="6.6328125" style="2" bestFit="1" customWidth="1"/>
    <col min="15118" max="15118" width="13.08984375" style="2" bestFit="1" customWidth="1"/>
    <col min="15119" max="15119" width="12.90625" style="2" bestFit="1" customWidth="1"/>
    <col min="15120" max="15120" width="26.54296875" style="2" customWidth="1"/>
    <col min="15121" max="15121" width="16.90625" style="2" customWidth="1"/>
    <col min="15122" max="15358" width="9.08984375" style="2"/>
    <col min="15359" max="15359" width="4" style="2" bestFit="1" customWidth="1"/>
    <col min="15360" max="15360" width="7.54296875" style="2" bestFit="1" customWidth="1"/>
    <col min="15361" max="15361" width="5.54296875" style="2" bestFit="1" customWidth="1"/>
    <col min="15362" max="15362" width="20.54296875" style="2" bestFit="1" customWidth="1"/>
    <col min="15363" max="15363" width="6.08984375" style="2" bestFit="1" customWidth="1"/>
    <col min="15364" max="15364" width="11.90625" style="2" customWidth="1"/>
    <col min="15365" max="15365" width="10.08984375" style="2" bestFit="1" customWidth="1"/>
    <col min="15366" max="15366" width="12.6328125" style="2" customWidth="1"/>
    <col min="15367" max="15367" width="17.90625" style="2" customWidth="1"/>
    <col min="15368" max="15368" width="11.54296875" style="2" bestFit="1" customWidth="1"/>
    <col min="15369" max="15369" width="10.08984375" style="2" bestFit="1" customWidth="1"/>
    <col min="15370" max="15370" width="9.08984375" style="2" bestFit="1" customWidth="1"/>
    <col min="15371" max="15371" width="10.6328125" style="2" bestFit="1" customWidth="1"/>
    <col min="15372" max="15372" width="7" style="2" bestFit="1" customWidth="1"/>
    <col min="15373" max="15373" width="6.6328125" style="2" bestFit="1" customWidth="1"/>
    <col min="15374" max="15374" width="13.08984375" style="2" bestFit="1" customWidth="1"/>
    <col min="15375" max="15375" width="12.90625" style="2" bestFit="1" customWidth="1"/>
    <col min="15376" max="15376" width="26.54296875" style="2" customWidth="1"/>
    <col min="15377" max="15377" width="16.90625" style="2" customWidth="1"/>
    <col min="15378" max="15614" width="9.08984375" style="2"/>
    <col min="15615" max="15615" width="4" style="2" bestFit="1" customWidth="1"/>
    <col min="15616" max="15616" width="7.54296875" style="2" bestFit="1" customWidth="1"/>
    <col min="15617" max="15617" width="5.54296875" style="2" bestFit="1" customWidth="1"/>
    <col min="15618" max="15618" width="20.54296875" style="2" bestFit="1" customWidth="1"/>
    <col min="15619" max="15619" width="6.08984375" style="2" bestFit="1" customWidth="1"/>
    <col min="15620" max="15620" width="11.90625" style="2" customWidth="1"/>
    <col min="15621" max="15621" width="10.08984375" style="2" bestFit="1" customWidth="1"/>
    <col min="15622" max="15622" width="12.6328125" style="2" customWidth="1"/>
    <col min="15623" max="15623" width="17.90625" style="2" customWidth="1"/>
    <col min="15624" max="15624" width="11.54296875" style="2" bestFit="1" customWidth="1"/>
    <col min="15625" max="15625" width="10.08984375" style="2" bestFit="1" customWidth="1"/>
    <col min="15626" max="15626" width="9.08984375" style="2" bestFit="1" customWidth="1"/>
    <col min="15627" max="15627" width="10.6328125" style="2" bestFit="1" customWidth="1"/>
    <col min="15628" max="15628" width="7" style="2" bestFit="1" customWidth="1"/>
    <col min="15629" max="15629" width="6.6328125" style="2" bestFit="1" customWidth="1"/>
    <col min="15630" max="15630" width="13.08984375" style="2" bestFit="1" customWidth="1"/>
    <col min="15631" max="15631" width="12.90625" style="2" bestFit="1" customWidth="1"/>
    <col min="15632" max="15632" width="26.54296875" style="2" customWidth="1"/>
    <col min="15633" max="15633" width="16.90625" style="2" customWidth="1"/>
    <col min="15634" max="15870" width="9.08984375" style="2"/>
    <col min="15871" max="15871" width="4" style="2" bestFit="1" customWidth="1"/>
    <col min="15872" max="15872" width="7.54296875" style="2" bestFit="1" customWidth="1"/>
    <col min="15873" max="15873" width="5.54296875" style="2" bestFit="1" customWidth="1"/>
    <col min="15874" max="15874" width="20.54296875" style="2" bestFit="1" customWidth="1"/>
    <col min="15875" max="15875" width="6.08984375" style="2" bestFit="1" customWidth="1"/>
    <col min="15876" max="15876" width="11.90625" style="2" customWidth="1"/>
    <col min="15877" max="15877" width="10.08984375" style="2" bestFit="1" customWidth="1"/>
    <col min="15878" max="15878" width="12.6328125" style="2" customWidth="1"/>
    <col min="15879" max="15879" width="17.90625" style="2" customWidth="1"/>
    <col min="15880" max="15880" width="11.54296875" style="2" bestFit="1" customWidth="1"/>
    <col min="15881" max="15881" width="10.08984375" style="2" bestFit="1" customWidth="1"/>
    <col min="15882" max="15882" width="9.08984375" style="2" bestFit="1" customWidth="1"/>
    <col min="15883" max="15883" width="10.6328125" style="2" bestFit="1" customWidth="1"/>
    <col min="15884" max="15884" width="7" style="2" bestFit="1" customWidth="1"/>
    <col min="15885" max="15885" width="6.6328125" style="2" bestFit="1" customWidth="1"/>
    <col min="15886" max="15886" width="13.08984375" style="2" bestFit="1" customWidth="1"/>
    <col min="15887" max="15887" width="12.90625" style="2" bestFit="1" customWidth="1"/>
    <col min="15888" max="15888" width="26.54296875" style="2" customWidth="1"/>
    <col min="15889" max="15889" width="16.90625" style="2" customWidth="1"/>
    <col min="15890" max="16126" width="9.08984375" style="2"/>
    <col min="16127" max="16127" width="4" style="2" bestFit="1" customWidth="1"/>
    <col min="16128" max="16128" width="7.54296875" style="2" bestFit="1" customWidth="1"/>
    <col min="16129" max="16129" width="5.54296875" style="2" bestFit="1" customWidth="1"/>
    <col min="16130" max="16130" width="20.54296875" style="2" bestFit="1" customWidth="1"/>
    <col min="16131" max="16131" width="6.08984375" style="2" bestFit="1" customWidth="1"/>
    <col min="16132" max="16132" width="11.90625" style="2" customWidth="1"/>
    <col min="16133" max="16133" width="10.08984375" style="2" bestFit="1" customWidth="1"/>
    <col min="16134" max="16134" width="12.6328125" style="2" customWidth="1"/>
    <col min="16135" max="16135" width="17.90625" style="2" customWidth="1"/>
    <col min="16136" max="16136" width="11.54296875" style="2" bestFit="1" customWidth="1"/>
    <col min="16137" max="16137" width="10.08984375" style="2" bestFit="1" customWidth="1"/>
    <col min="16138" max="16138" width="9.08984375" style="2" bestFit="1" customWidth="1"/>
    <col min="16139" max="16139" width="10.6328125" style="2" bestFit="1" customWidth="1"/>
    <col min="16140" max="16140" width="7" style="2" bestFit="1" customWidth="1"/>
    <col min="16141" max="16141" width="6.6328125" style="2" bestFit="1" customWidth="1"/>
    <col min="16142" max="16142" width="13.08984375" style="2" bestFit="1" customWidth="1"/>
    <col min="16143" max="16143" width="12.90625" style="2" bestFit="1" customWidth="1"/>
    <col min="16144" max="16144" width="26.54296875" style="2" customWidth="1"/>
    <col min="16145" max="16145" width="16.90625" style="2" customWidth="1"/>
    <col min="16146" max="16384" width="9.08984375" style="2"/>
  </cols>
  <sheetData>
    <row r="1" spans="1:246" ht="17.399999999999999" customHeight="1" x14ac:dyDescent="0.35">
      <c r="A1" s="331"/>
      <c r="B1" s="332"/>
      <c r="C1" s="332"/>
      <c r="D1" s="332"/>
      <c r="E1" s="332"/>
      <c r="F1" s="332"/>
      <c r="G1" s="332"/>
      <c r="H1" s="332"/>
      <c r="I1" s="332"/>
      <c r="J1" s="332"/>
      <c r="K1" s="332"/>
      <c r="L1" s="332"/>
      <c r="M1" s="332"/>
      <c r="N1" s="332"/>
      <c r="O1" s="332"/>
      <c r="P1" s="333"/>
      <c r="Q1" s="333"/>
      <c r="R1" s="149"/>
      <c r="S1" s="274"/>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row>
    <row r="2" spans="1:246" s="1" customFormat="1" ht="17.399999999999999" customHeight="1" x14ac:dyDescent="0.25">
      <c r="A2" s="329" t="s">
        <v>312</v>
      </c>
      <c r="B2" s="330"/>
      <c r="C2" s="330"/>
      <c r="D2" s="330"/>
      <c r="E2" s="330"/>
      <c r="F2" s="330"/>
      <c r="G2" s="330"/>
      <c r="H2" s="330"/>
      <c r="I2" s="139"/>
      <c r="J2" s="139"/>
      <c r="K2" s="139"/>
      <c r="L2" s="139"/>
      <c r="M2" s="139"/>
      <c r="N2" s="139"/>
      <c r="O2" s="139"/>
      <c r="P2" s="139"/>
      <c r="Q2" s="139"/>
      <c r="R2" s="150"/>
      <c r="S2" s="16"/>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row>
    <row r="3" spans="1:246" ht="17.399999999999999" customHeight="1" x14ac:dyDescent="0.35">
      <c r="A3" s="128"/>
      <c r="B3" s="129"/>
      <c r="C3" s="129"/>
      <c r="D3" s="136"/>
      <c r="E3" s="301"/>
      <c r="F3" s="134"/>
      <c r="G3" s="134"/>
      <c r="H3" s="134"/>
      <c r="I3" s="136"/>
      <c r="J3" s="138"/>
      <c r="K3" s="134"/>
      <c r="L3" s="130"/>
      <c r="M3" s="130"/>
      <c r="N3" s="132"/>
      <c r="O3" s="136"/>
      <c r="P3" s="136"/>
      <c r="Q3" s="147"/>
      <c r="R3" s="137"/>
      <c r="S3" s="274"/>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row>
    <row r="4" spans="1:246" s="12" customFormat="1" ht="46.25" customHeight="1" x14ac:dyDescent="0.25">
      <c r="A4" s="141" t="s">
        <v>2</v>
      </c>
      <c r="B4" s="142" t="s">
        <v>29</v>
      </c>
      <c r="C4" s="142" t="s">
        <v>3</v>
      </c>
      <c r="D4" s="142" t="s">
        <v>4</v>
      </c>
      <c r="E4" s="142" t="s">
        <v>206</v>
      </c>
      <c r="F4" s="143" t="s">
        <v>5</v>
      </c>
      <c r="G4" s="143" t="s">
        <v>6</v>
      </c>
      <c r="H4" s="143" t="s">
        <v>35</v>
      </c>
      <c r="I4" s="142" t="s">
        <v>7</v>
      </c>
      <c r="J4" s="144" t="s">
        <v>8</v>
      </c>
      <c r="K4" s="143" t="s">
        <v>9</v>
      </c>
      <c r="L4" s="161" t="s">
        <v>0</v>
      </c>
      <c r="M4" s="145" t="s">
        <v>11</v>
      </c>
      <c r="N4" s="146" t="s">
        <v>242</v>
      </c>
      <c r="O4" s="142" t="s">
        <v>23</v>
      </c>
      <c r="P4" s="142" t="s">
        <v>1</v>
      </c>
      <c r="Q4" s="148" t="s">
        <v>10</v>
      </c>
      <c r="R4" s="151" t="s">
        <v>36</v>
      </c>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row>
    <row r="5" spans="1:246" s="14" customFormat="1" ht="36" hidden="1" customHeight="1" x14ac:dyDescent="0.25">
      <c r="A5" s="152">
        <v>1</v>
      </c>
      <c r="B5" s="181" t="s">
        <v>70</v>
      </c>
      <c r="C5" s="182" t="s">
        <v>72</v>
      </c>
      <c r="D5" s="181" t="s">
        <v>74</v>
      </c>
      <c r="E5" s="169"/>
      <c r="F5" s="183">
        <v>43129</v>
      </c>
      <c r="G5" s="184">
        <v>43133</v>
      </c>
      <c r="H5" s="170"/>
      <c r="I5" s="182"/>
      <c r="J5" s="171"/>
      <c r="K5" s="170"/>
      <c r="L5" s="172">
        <v>164</v>
      </c>
      <c r="M5" s="185"/>
      <c r="N5" s="186">
        <v>6407</v>
      </c>
      <c r="O5" s="173" t="s">
        <v>109</v>
      </c>
      <c r="P5" s="180" t="s">
        <v>113</v>
      </c>
      <c r="Q5" s="174"/>
      <c r="R5" s="184">
        <v>43297</v>
      </c>
      <c r="S5" s="16" t="s">
        <v>137</v>
      </c>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c r="II5" s="158"/>
      <c r="IJ5" s="158"/>
      <c r="IK5" s="158"/>
      <c r="IL5" s="158"/>
    </row>
    <row r="6" spans="1:246" s="14" customFormat="1" ht="36" hidden="1" customHeight="1" x14ac:dyDescent="0.3">
      <c r="A6" s="152">
        <v>2</v>
      </c>
      <c r="B6" s="159" t="s">
        <v>126</v>
      </c>
      <c r="C6" s="162" t="s">
        <v>73</v>
      </c>
      <c r="D6" s="160" t="s">
        <v>75</v>
      </c>
      <c r="E6" s="160" t="s">
        <v>91</v>
      </c>
      <c r="F6" s="163">
        <v>43150</v>
      </c>
      <c r="G6" s="163">
        <v>43150</v>
      </c>
      <c r="H6" s="154"/>
      <c r="I6" s="164" t="s">
        <v>82</v>
      </c>
      <c r="J6" s="155">
        <v>9830073739</v>
      </c>
      <c r="K6" s="154"/>
      <c r="L6" s="156">
        <f t="shared" ref="L6:L18" ca="1" si="0">TODAY()-F6</f>
        <v>931</v>
      </c>
      <c r="M6" s="178"/>
      <c r="N6" s="165"/>
      <c r="O6" s="153" t="s">
        <v>110</v>
      </c>
      <c r="P6" s="214" t="s">
        <v>304</v>
      </c>
      <c r="Q6" s="157" t="s">
        <v>84</v>
      </c>
      <c r="R6" s="165"/>
      <c r="S6" s="166" t="s">
        <v>83</v>
      </c>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row>
    <row r="7" spans="1:246" s="14" customFormat="1" ht="36" hidden="1" customHeight="1" x14ac:dyDescent="0.25">
      <c r="A7" s="152">
        <v>3</v>
      </c>
      <c r="B7" s="181" t="s">
        <v>71</v>
      </c>
      <c r="C7" s="182" t="s">
        <v>374</v>
      </c>
      <c r="D7" s="181" t="s">
        <v>76</v>
      </c>
      <c r="E7" s="169"/>
      <c r="F7" s="183">
        <v>43216</v>
      </c>
      <c r="G7" s="184">
        <v>43432</v>
      </c>
      <c r="H7" s="170"/>
      <c r="I7" s="182" t="s">
        <v>81</v>
      </c>
      <c r="J7" s="171">
        <v>9831303815</v>
      </c>
      <c r="K7" s="170"/>
      <c r="L7" s="172">
        <f t="shared" ca="1" si="0"/>
        <v>865</v>
      </c>
      <c r="M7" s="185"/>
      <c r="N7" s="215">
        <v>133305</v>
      </c>
      <c r="O7" s="173" t="s">
        <v>123</v>
      </c>
      <c r="P7" s="180" t="s">
        <v>113</v>
      </c>
      <c r="Q7" s="174"/>
      <c r="R7" s="184">
        <v>43699</v>
      </c>
      <c r="S7" s="197" t="s">
        <v>255</v>
      </c>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row>
    <row r="8" spans="1:246" s="131" customFormat="1" ht="49.75" hidden="1" customHeight="1" x14ac:dyDescent="0.25">
      <c r="A8" s="152">
        <v>4</v>
      </c>
      <c r="B8" s="199" t="s">
        <v>71</v>
      </c>
      <c r="C8" s="200" t="s">
        <v>374</v>
      </c>
      <c r="D8" s="201" t="s">
        <v>239</v>
      </c>
      <c r="E8" s="201"/>
      <c r="F8" s="202">
        <v>43267</v>
      </c>
      <c r="G8" s="203">
        <v>43465</v>
      </c>
      <c r="H8" s="204"/>
      <c r="I8" s="300" t="s">
        <v>80</v>
      </c>
      <c r="J8" s="175">
        <v>9830048546</v>
      </c>
      <c r="K8" s="204"/>
      <c r="L8" s="176">
        <f t="shared" ca="1" si="0"/>
        <v>814</v>
      </c>
      <c r="M8" s="205">
        <v>1500000</v>
      </c>
      <c r="N8" s="206"/>
      <c r="O8" s="177" t="s">
        <v>123</v>
      </c>
      <c r="P8" s="207" t="s">
        <v>67</v>
      </c>
      <c r="Q8" s="177"/>
      <c r="R8" s="208"/>
      <c r="S8" s="275" t="s">
        <v>326</v>
      </c>
    </row>
    <row r="9" spans="1:246" s="15" customFormat="1" ht="39" hidden="1" customHeight="1" x14ac:dyDescent="0.3">
      <c r="A9" s="152">
        <v>5</v>
      </c>
      <c r="B9" s="159" t="s">
        <v>126</v>
      </c>
      <c r="C9" s="162" t="s">
        <v>73</v>
      </c>
      <c r="D9" s="187" t="s">
        <v>78</v>
      </c>
      <c r="E9" s="160" t="s">
        <v>214</v>
      </c>
      <c r="F9" s="163">
        <v>43158</v>
      </c>
      <c r="G9" s="163">
        <v>43231</v>
      </c>
      <c r="H9" s="154"/>
      <c r="I9" s="162" t="s">
        <v>130</v>
      </c>
      <c r="J9" s="155">
        <v>9831119525</v>
      </c>
      <c r="K9" s="154"/>
      <c r="L9" s="156">
        <f t="shared" ca="1" si="0"/>
        <v>923</v>
      </c>
      <c r="M9" s="178">
        <v>500000</v>
      </c>
      <c r="N9" s="165"/>
      <c r="O9" s="153" t="s">
        <v>110</v>
      </c>
      <c r="P9" s="214" t="s">
        <v>304</v>
      </c>
      <c r="Q9" s="157" t="s">
        <v>84</v>
      </c>
      <c r="R9" s="165"/>
      <c r="S9" s="166" t="s">
        <v>207</v>
      </c>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c r="GW9" s="158"/>
      <c r="GX9" s="158"/>
      <c r="GY9" s="158"/>
      <c r="GZ9" s="158"/>
      <c r="HA9" s="158"/>
      <c r="HB9" s="158"/>
      <c r="HC9" s="158"/>
      <c r="HD9" s="158"/>
      <c r="HE9" s="158"/>
      <c r="HF9" s="158"/>
      <c r="HG9" s="158"/>
      <c r="HH9" s="158"/>
      <c r="HI9" s="158"/>
      <c r="HJ9" s="158"/>
      <c r="HK9" s="158"/>
      <c r="HL9" s="158"/>
      <c r="HM9" s="158"/>
      <c r="HN9" s="158"/>
      <c r="HO9" s="158"/>
      <c r="HP9" s="158"/>
      <c r="HQ9" s="158"/>
      <c r="HR9" s="158"/>
      <c r="HS9" s="158"/>
      <c r="HT9" s="158"/>
      <c r="HU9" s="158"/>
      <c r="HV9" s="158"/>
      <c r="HW9" s="158"/>
      <c r="HX9" s="158"/>
      <c r="HY9" s="158"/>
      <c r="HZ9" s="158"/>
      <c r="IA9" s="158"/>
      <c r="IB9" s="158"/>
      <c r="IC9" s="158"/>
      <c r="ID9" s="158"/>
      <c r="IE9" s="158"/>
      <c r="IF9" s="158"/>
      <c r="IG9" s="158"/>
      <c r="IH9" s="158"/>
      <c r="II9" s="158"/>
      <c r="IJ9" s="158"/>
      <c r="IK9" s="158"/>
      <c r="IL9" s="158"/>
    </row>
    <row r="10" spans="1:246" s="14" customFormat="1" ht="42" hidden="1" customHeight="1" x14ac:dyDescent="0.3">
      <c r="A10" s="152">
        <v>6</v>
      </c>
      <c r="B10" s="159" t="s">
        <v>126</v>
      </c>
      <c r="C10" s="162" t="s">
        <v>73</v>
      </c>
      <c r="D10" s="187" t="s">
        <v>77</v>
      </c>
      <c r="E10" s="160" t="s">
        <v>91</v>
      </c>
      <c r="F10" s="163">
        <v>43212</v>
      </c>
      <c r="G10" s="163">
        <v>43270</v>
      </c>
      <c r="H10" s="154"/>
      <c r="I10" s="162" t="s">
        <v>79</v>
      </c>
      <c r="J10" s="155">
        <v>9435018226</v>
      </c>
      <c r="K10" s="154"/>
      <c r="L10" s="156">
        <f t="shared" ca="1" si="0"/>
        <v>869</v>
      </c>
      <c r="M10" s="178">
        <v>500000</v>
      </c>
      <c r="N10" s="165"/>
      <c r="O10" s="153" t="s">
        <v>110</v>
      </c>
      <c r="P10" s="214" t="s">
        <v>304</v>
      </c>
      <c r="Q10" s="153" t="s">
        <v>84</v>
      </c>
      <c r="R10" s="165"/>
      <c r="S10" s="166" t="s">
        <v>208</v>
      </c>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58"/>
      <c r="HO10" s="158"/>
      <c r="HP10" s="158"/>
      <c r="HQ10" s="158"/>
      <c r="HR10" s="158"/>
      <c r="HS10" s="158"/>
      <c r="HT10" s="158"/>
      <c r="HU10" s="158"/>
      <c r="HV10" s="158"/>
      <c r="HW10" s="158"/>
      <c r="HX10" s="158"/>
      <c r="HY10" s="158"/>
      <c r="HZ10" s="158"/>
      <c r="IA10" s="158"/>
      <c r="IB10" s="158"/>
      <c r="IC10" s="158"/>
      <c r="ID10" s="158"/>
      <c r="IE10" s="158"/>
      <c r="IF10" s="158"/>
      <c r="IG10" s="158"/>
      <c r="IH10" s="158"/>
      <c r="II10" s="158"/>
      <c r="IJ10" s="158"/>
      <c r="IK10" s="158"/>
      <c r="IL10" s="158"/>
    </row>
    <row r="11" spans="1:246" s="4" customFormat="1" ht="32.4" hidden="1" customHeight="1" x14ac:dyDescent="0.25">
      <c r="A11" s="152">
        <v>7</v>
      </c>
      <c r="B11" s="159" t="s">
        <v>126</v>
      </c>
      <c r="C11" s="162" t="s">
        <v>73</v>
      </c>
      <c r="D11" s="187" t="s">
        <v>124</v>
      </c>
      <c r="E11" s="197" t="s">
        <v>91</v>
      </c>
      <c r="F11" s="21">
        <v>43288</v>
      </c>
      <c r="G11" s="163">
        <v>43288</v>
      </c>
      <c r="H11" s="135"/>
      <c r="I11" s="164" t="s">
        <v>125</v>
      </c>
      <c r="J11" s="155">
        <v>9231581221</v>
      </c>
      <c r="K11" s="135"/>
      <c r="L11" s="156">
        <f t="shared" ca="1" si="0"/>
        <v>793</v>
      </c>
      <c r="M11" s="179">
        <v>500000</v>
      </c>
      <c r="N11" s="133"/>
      <c r="O11" s="153" t="s">
        <v>110</v>
      </c>
      <c r="P11" s="214" t="s">
        <v>304</v>
      </c>
      <c r="Q11" s="153" t="s">
        <v>84</v>
      </c>
      <c r="R11" s="168"/>
      <c r="S11" s="166" t="s">
        <v>209</v>
      </c>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row>
    <row r="12" spans="1:246" s="4" customFormat="1" ht="17.399999999999999" hidden="1" customHeight="1" x14ac:dyDescent="0.25">
      <c r="A12" s="152">
        <v>8</v>
      </c>
      <c r="B12" s="159" t="s">
        <v>126</v>
      </c>
      <c r="C12" s="162" t="s">
        <v>73</v>
      </c>
      <c r="D12" s="187" t="s">
        <v>210</v>
      </c>
      <c r="E12" s="197" t="s">
        <v>205</v>
      </c>
      <c r="F12" s="21">
        <v>43288</v>
      </c>
      <c r="G12" s="163">
        <v>43288</v>
      </c>
      <c r="H12" s="135"/>
      <c r="I12" s="162" t="s">
        <v>134</v>
      </c>
      <c r="J12" s="155">
        <v>9831119525</v>
      </c>
      <c r="K12" s="135"/>
      <c r="L12" s="156">
        <f t="shared" ca="1" si="0"/>
        <v>793</v>
      </c>
      <c r="M12" s="179">
        <v>500000</v>
      </c>
      <c r="N12" s="133"/>
      <c r="O12" s="153" t="s">
        <v>110</v>
      </c>
      <c r="P12" s="214" t="s">
        <v>304</v>
      </c>
      <c r="Q12" s="153" t="s">
        <v>84</v>
      </c>
      <c r="R12" s="167"/>
      <c r="S12" s="166" t="s">
        <v>211</v>
      </c>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row>
    <row r="13" spans="1:246" s="4" customFormat="1" ht="26" hidden="1" x14ac:dyDescent="0.25">
      <c r="A13" s="152">
        <v>9</v>
      </c>
      <c r="B13" s="159" t="s">
        <v>126</v>
      </c>
      <c r="C13" s="162" t="s">
        <v>73</v>
      </c>
      <c r="D13" s="187" t="s">
        <v>131</v>
      </c>
      <c r="E13" s="197" t="s">
        <v>91</v>
      </c>
      <c r="F13" s="21">
        <v>43311</v>
      </c>
      <c r="G13" s="163">
        <v>43311</v>
      </c>
      <c r="H13" s="135"/>
      <c r="I13" s="162" t="s">
        <v>133</v>
      </c>
      <c r="J13" s="155">
        <v>9831030092</v>
      </c>
      <c r="K13" s="135"/>
      <c r="L13" s="156">
        <f t="shared" ca="1" si="0"/>
        <v>770</v>
      </c>
      <c r="M13" s="179">
        <v>500000</v>
      </c>
      <c r="N13" s="133"/>
      <c r="O13" s="153" t="s">
        <v>110</v>
      </c>
      <c r="P13" s="214" t="s">
        <v>304</v>
      </c>
      <c r="Q13" s="153" t="s">
        <v>84</v>
      </c>
      <c r="R13" s="167"/>
      <c r="S13" s="166" t="s">
        <v>83</v>
      </c>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row>
    <row r="14" spans="1:246" s="4" customFormat="1" ht="26" hidden="1" x14ac:dyDescent="0.25">
      <c r="A14" s="152">
        <v>10</v>
      </c>
      <c r="B14" s="159" t="s">
        <v>126</v>
      </c>
      <c r="C14" s="162" t="s">
        <v>73</v>
      </c>
      <c r="D14" s="187" t="s">
        <v>132</v>
      </c>
      <c r="E14" s="197" t="s">
        <v>91</v>
      </c>
      <c r="F14" s="21">
        <v>43339</v>
      </c>
      <c r="G14" s="163">
        <v>43339</v>
      </c>
      <c r="H14" s="135"/>
      <c r="I14" s="162" t="s">
        <v>133</v>
      </c>
      <c r="J14" s="155">
        <v>9831030092</v>
      </c>
      <c r="K14" s="135"/>
      <c r="L14" s="156">
        <f t="shared" ca="1" si="0"/>
        <v>742</v>
      </c>
      <c r="M14" s="179">
        <v>500000</v>
      </c>
      <c r="N14" s="133"/>
      <c r="O14" s="153" t="s">
        <v>110</v>
      </c>
      <c r="P14" s="214" t="s">
        <v>305</v>
      </c>
      <c r="Q14" s="153" t="s">
        <v>84</v>
      </c>
      <c r="R14" s="167"/>
      <c r="S14" s="166" t="s">
        <v>212</v>
      </c>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row>
    <row r="15" spans="1:246" s="4" customFormat="1" ht="15.5" hidden="1" x14ac:dyDescent="0.25">
      <c r="A15" s="152">
        <v>11</v>
      </c>
      <c r="B15" s="199" t="s">
        <v>126</v>
      </c>
      <c r="C15" s="200" t="s">
        <v>73</v>
      </c>
      <c r="D15" s="201" t="s">
        <v>151</v>
      </c>
      <c r="E15" s="201"/>
      <c r="F15" s="202">
        <v>43353</v>
      </c>
      <c r="G15" s="203">
        <v>43353</v>
      </c>
      <c r="H15" s="204"/>
      <c r="I15" s="200" t="s">
        <v>138</v>
      </c>
      <c r="J15" s="175">
        <v>9883067482</v>
      </c>
      <c r="K15" s="204"/>
      <c r="L15" s="176">
        <f t="shared" ca="1" si="0"/>
        <v>728</v>
      </c>
      <c r="M15" s="205">
        <v>50000</v>
      </c>
      <c r="N15" s="206"/>
      <c r="O15" s="177" t="s">
        <v>139</v>
      </c>
      <c r="P15" s="207" t="s">
        <v>112</v>
      </c>
      <c r="Q15" s="177" t="s">
        <v>84</v>
      </c>
      <c r="R15" s="208">
        <v>43465</v>
      </c>
      <c r="S15" s="27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row>
    <row r="16" spans="1:246" s="4" customFormat="1" ht="78" hidden="1" x14ac:dyDescent="0.25">
      <c r="A16" s="152">
        <v>12</v>
      </c>
      <c r="B16" s="159" t="s">
        <v>175</v>
      </c>
      <c r="C16" s="162" t="s">
        <v>73</v>
      </c>
      <c r="D16" s="187" t="s">
        <v>149</v>
      </c>
      <c r="E16" s="197" t="s">
        <v>69</v>
      </c>
      <c r="F16" s="21">
        <v>43378</v>
      </c>
      <c r="G16" s="163">
        <v>43378</v>
      </c>
      <c r="H16" s="135"/>
      <c r="I16" s="162" t="s">
        <v>138</v>
      </c>
      <c r="J16" s="155">
        <v>9883067482</v>
      </c>
      <c r="K16" s="135"/>
      <c r="L16" s="156">
        <f t="shared" ca="1" si="0"/>
        <v>703</v>
      </c>
      <c r="M16" s="179">
        <v>50000</v>
      </c>
      <c r="N16" s="133"/>
      <c r="O16" s="153" t="s">
        <v>110</v>
      </c>
      <c r="P16" s="214" t="s">
        <v>304</v>
      </c>
      <c r="Q16" s="153" t="s">
        <v>84</v>
      </c>
      <c r="R16" s="167"/>
      <c r="S16" s="275" t="s">
        <v>213</v>
      </c>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row>
    <row r="17" spans="1:246" s="14" customFormat="1" ht="36" hidden="1" customHeight="1" x14ac:dyDescent="0.25">
      <c r="A17" s="152">
        <v>13</v>
      </c>
      <c r="B17" s="181" t="s">
        <v>175</v>
      </c>
      <c r="C17" s="182" t="s">
        <v>73</v>
      </c>
      <c r="D17" s="181" t="s">
        <v>160</v>
      </c>
      <c r="E17" s="169" t="s">
        <v>204</v>
      </c>
      <c r="F17" s="183">
        <v>43455</v>
      </c>
      <c r="G17" s="184">
        <v>43455</v>
      </c>
      <c r="H17" s="170"/>
      <c r="I17" s="182" t="s">
        <v>162</v>
      </c>
      <c r="J17" s="171" t="s">
        <v>163</v>
      </c>
      <c r="K17" s="170"/>
      <c r="L17" s="172">
        <f>DATE(2019,9,16)-F17</f>
        <v>269</v>
      </c>
      <c r="M17" s="185">
        <v>50000</v>
      </c>
      <c r="N17" s="215">
        <f>11684-2500</f>
        <v>9184</v>
      </c>
      <c r="O17" s="173" t="s">
        <v>110</v>
      </c>
      <c r="P17" s="180" t="s">
        <v>113</v>
      </c>
      <c r="Q17" s="174" t="s">
        <v>84</v>
      </c>
      <c r="R17" s="184">
        <v>43721</v>
      </c>
      <c r="S17" s="197" t="s">
        <v>258</v>
      </c>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58"/>
      <c r="FD17" s="158"/>
      <c r="FE17" s="158"/>
      <c r="FF17" s="158"/>
      <c r="FG17" s="158"/>
      <c r="FH17" s="158"/>
      <c r="FI17" s="158"/>
      <c r="FJ17" s="158"/>
      <c r="FK17" s="158"/>
      <c r="FL17" s="158"/>
      <c r="FM17" s="158"/>
      <c r="FN17" s="158"/>
      <c r="FO17" s="158"/>
      <c r="FP17" s="158"/>
      <c r="FQ17" s="158"/>
      <c r="FR17" s="158"/>
      <c r="FS17" s="158"/>
      <c r="FT17" s="158"/>
      <c r="FU17" s="158"/>
      <c r="FV17" s="158"/>
      <c r="FW17" s="158"/>
      <c r="FX17" s="158"/>
      <c r="FY17" s="158"/>
      <c r="FZ17" s="158"/>
      <c r="GA17" s="158"/>
      <c r="GB17" s="158"/>
      <c r="GC17" s="158"/>
      <c r="GD17" s="158"/>
      <c r="GE17" s="158"/>
      <c r="GF17" s="158"/>
      <c r="GG17" s="158"/>
      <c r="GH17" s="158"/>
      <c r="GI17" s="158"/>
      <c r="GJ17" s="158"/>
      <c r="GK17" s="158"/>
      <c r="GL17" s="158"/>
      <c r="GM17" s="158"/>
      <c r="GN17" s="158"/>
      <c r="GO17" s="158"/>
      <c r="GP17" s="158"/>
      <c r="GQ17" s="158"/>
      <c r="GR17" s="158"/>
      <c r="GS17" s="158"/>
      <c r="GT17" s="158"/>
      <c r="GU17" s="158"/>
      <c r="GV17" s="158"/>
      <c r="GW17" s="158"/>
      <c r="GX17" s="158"/>
      <c r="GY17" s="158"/>
      <c r="GZ17" s="158"/>
      <c r="HA17" s="158"/>
      <c r="HB17" s="158"/>
      <c r="HC17" s="158"/>
      <c r="HD17" s="158"/>
      <c r="HE17" s="158"/>
      <c r="HF17" s="158"/>
      <c r="HG17" s="158"/>
      <c r="HH17" s="158"/>
      <c r="HI17" s="158"/>
      <c r="HJ17" s="158"/>
      <c r="HK17" s="158"/>
      <c r="HL17" s="158"/>
      <c r="HM17" s="158"/>
      <c r="HN17" s="158"/>
      <c r="HO17" s="158"/>
      <c r="HP17" s="158"/>
      <c r="HQ17" s="158"/>
      <c r="HR17" s="158"/>
      <c r="HS17" s="158"/>
      <c r="HT17" s="158"/>
      <c r="HU17" s="158"/>
      <c r="HV17" s="158"/>
      <c r="HW17" s="158"/>
      <c r="HX17" s="158"/>
      <c r="HY17" s="158"/>
      <c r="HZ17" s="158"/>
      <c r="IA17" s="158"/>
      <c r="IB17" s="158"/>
      <c r="IC17" s="158"/>
      <c r="ID17" s="158"/>
      <c r="IE17" s="158"/>
      <c r="IF17" s="158"/>
      <c r="IG17" s="158"/>
      <c r="IH17" s="158"/>
      <c r="II17" s="158"/>
      <c r="IJ17" s="158"/>
      <c r="IK17" s="158"/>
      <c r="IL17" s="158"/>
    </row>
    <row r="18" spans="1:246" s="131" customFormat="1" ht="143" hidden="1" x14ac:dyDescent="0.25">
      <c r="A18" s="152">
        <v>14</v>
      </c>
      <c r="B18" s="159" t="s">
        <v>175</v>
      </c>
      <c r="C18" s="162" t="s">
        <v>73</v>
      </c>
      <c r="D18" s="187" t="s">
        <v>181</v>
      </c>
      <c r="E18" s="197" t="s">
        <v>214</v>
      </c>
      <c r="F18" s="21">
        <v>43543</v>
      </c>
      <c r="G18" s="21">
        <v>43543</v>
      </c>
      <c r="H18" s="135"/>
      <c r="I18" s="164" t="s">
        <v>125</v>
      </c>
      <c r="J18" s="198" t="s">
        <v>180</v>
      </c>
      <c r="K18" s="135"/>
      <c r="L18" s="156">
        <f t="shared" ca="1" si="0"/>
        <v>538</v>
      </c>
      <c r="M18" s="179">
        <v>150000</v>
      </c>
      <c r="N18" s="133"/>
      <c r="O18" s="153" t="s">
        <v>110</v>
      </c>
      <c r="P18" s="214" t="s">
        <v>304</v>
      </c>
      <c r="Q18" s="153" t="s">
        <v>84</v>
      </c>
      <c r="R18" s="167"/>
      <c r="S18" s="275" t="s">
        <v>202</v>
      </c>
    </row>
    <row r="19" spans="1:246" s="131" customFormat="1" ht="26" hidden="1" x14ac:dyDescent="0.25">
      <c r="A19" s="152">
        <v>15</v>
      </c>
      <c r="B19" s="159" t="s">
        <v>175</v>
      </c>
      <c r="C19" s="162" t="s">
        <v>73</v>
      </c>
      <c r="D19" s="187" t="s">
        <v>189</v>
      </c>
      <c r="E19" s="197" t="s">
        <v>91</v>
      </c>
      <c r="F19" s="21">
        <v>43594</v>
      </c>
      <c r="G19" s="21">
        <v>43594</v>
      </c>
      <c r="H19" s="135"/>
      <c r="I19" s="164" t="s">
        <v>190</v>
      </c>
      <c r="J19" s="155">
        <v>9883067482</v>
      </c>
      <c r="K19" s="135"/>
      <c r="L19" s="156">
        <f t="shared" ref="L19:L22" ca="1" si="1">TODAY()-F19</f>
        <v>487</v>
      </c>
      <c r="M19" s="179">
        <v>50000</v>
      </c>
      <c r="N19" s="133"/>
      <c r="O19" s="153" t="s">
        <v>110</v>
      </c>
      <c r="P19" s="214" t="s">
        <v>304</v>
      </c>
      <c r="Q19" s="153" t="s">
        <v>84</v>
      </c>
      <c r="R19" s="167"/>
      <c r="S19" s="275" t="s">
        <v>203</v>
      </c>
    </row>
    <row r="20" spans="1:246" s="131" customFormat="1" ht="39" hidden="1" x14ac:dyDescent="0.25">
      <c r="A20" s="152">
        <v>16</v>
      </c>
      <c r="B20" s="159" t="s">
        <v>200</v>
      </c>
      <c r="C20" s="162" t="s">
        <v>373</v>
      </c>
      <c r="D20" s="187" t="s">
        <v>198</v>
      </c>
      <c r="E20" s="197" t="s">
        <v>306</v>
      </c>
      <c r="F20" s="21">
        <v>43588</v>
      </c>
      <c r="G20" s="21">
        <v>43602</v>
      </c>
      <c r="H20" s="135"/>
      <c r="I20" s="164" t="s">
        <v>199</v>
      </c>
      <c r="J20" s="155">
        <v>9437062238</v>
      </c>
      <c r="K20" s="135"/>
      <c r="L20" s="156">
        <f t="shared" ca="1" si="1"/>
        <v>493</v>
      </c>
      <c r="M20" s="179">
        <v>2500000</v>
      </c>
      <c r="N20" s="133"/>
      <c r="O20" s="153" t="s">
        <v>307</v>
      </c>
      <c r="P20" s="166" t="s">
        <v>308</v>
      </c>
      <c r="Q20" s="153" t="s">
        <v>84</v>
      </c>
      <c r="R20" s="213"/>
      <c r="S20" s="275" t="s">
        <v>328</v>
      </c>
    </row>
    <row r="21" spans="1:246" s="131" customFormat="1" ht="31" hidden="1" x14ac:dyDescent="0.25">
      <c r="A21" s="152">
        <v>17</v>
      </c>
      <c r="B21" s="159" t="s">
        <v>221</v>
      </c>
      <c r="C21" s="162" t="s">
        <v>197</v>
      </c>
      <c r="D21" s="187" t="s">
        <v>222</v>
      </c>
      <c r="E21" s="197" t="s">
        <v>205</v>
      </c>
      <c r="F21" s="21">
        <v>43645</v>
      </c>
      <c r="G21" s="21">
        <v>43647</v>
      </c>
      <c r="H21" s="135"/>
      <c r="I21" s="164" t="s">
        <v>224</v>
      </c>
      <c r="J21" s="155" t="s">
        <v>225</v>
      </c>
      <c r="K21" s="135"/>
      <c r="L21" s="156">
        <f t="shared" ca="1" si="1"/>
        <v>436</v>
      </c>
      <c r="M21" s="179">
        <v>100000</v>
      </c>
      <c r="N21" s="133"/>
      <c r="O21" s="153" t="s">
        <v>223</v>
      </c>
      <c r="P21" s="214" t="s">
        <v>304</v>
      </c>
      <c r="Q21" s="153" t="s">
        <v>84</v>
      </c>
      <c r="R21" s="167"/>
      <c r="S21" s="275"/>
    </row>
    <row r="22" spans="1:246" s="131" customFormat="1" ht="52" hidden="1" x14ac:dyDescent="0.25">
      <c r="A22" s="152">
        <v>18</v>
      </c>
      <c r="B22" s="159" t="s">
        <v>175</v>
      </c>
      <c r="C22" s="162" t="s">
        <v>73</v>
      </c>
      <c r="D22" s="187" t="s">
        <v>237</v>
      </c>
      <c r="E22" s="197" t="s">
        <v>205</v>
      </c>
      <c r="F22" s="21">
        <v>43704</v>
      </c>
      <c r="G22" s="21">
        <v>43705</v>
      </c>
      <c r="H22" s="135"/>
      <c r="I22" s="164" t="s">
        <v>238</v>
      </c>
      <c r="J22" s="155"/>
      <c r="K22" s="135"/>
      <c r="L22" s="156">
        <f t="shared" ca="1" si="1"/>
        <v>377</v>
      </c>
      <c r="M22" s="179">
        <v>50000</v>
      </c>
      <c r="N22" s="133"/>
      <c r="O22" s="153" t="s">
        <v>110</v>
      </c>
      <c r="P22" s="214" t="s">
        <v>304</v>
      </c>
      <c r="Q22" s="153" t="s">
        <v>84</v>
      </c>
      <c r="R22" s="167"/>
      <c r="S22" s="275" t="s">
        <v>321</v>
      </c>
    </row>
    <row r="23" spans="1:246" s="131" customFormat="1" ht="26" hidden="1" x14ac:dyDescent="0.25">
      <c r="A23" s="152">
        <v>19</v>
      </c>
      <c r="B23" s="277" t="s">
        <v>175</v>
      </c>
      <c r="C23" s="278" t="s">
        <v>73</v>
      </c>
      <c r="D23" s="279" t="s">
        <v>240</v>
      </c>
      <c r="E23" s="302" t="s">
        <v>241</v>
      </c>
      <c r="F23" s="65">
        <v>43727</v>
      </c>
      <c r="G23" s="65">
        <v>43727</v>
      </c>
      <c r="H23" s="280"/>
      <c r="I23" s="281" t="s">
        <v>162</v>
      </c>
      <c r="J23" s="282"/>
      <c r="K23" s="280"/>
      <c r="L23" s="283">
        <f t="shared" ref="L23" ca="1" si="2">TODAY()-F23</f>
        <v>354</v>
      </c>
      <c r="M23" s="284">
        <v>50000</v>
      </c>
      <c r="N23" s="285"/>
      <c r="O23" s="286" t="s">
        <v>110</v>
      </c>
      <c r="P23" s="287" t="s">
        <v>67</v>
      </c>
      <c r="Q23" s="286" t="s">
        <v>84</v>
      </c>
      <c r="R23" s="216"/>
      <c r="S23" s="236" t="s">
        <v>320</v>
      </c>
    </row>
    <row r="24" spans="1:246" s="131" customFormat="1" ht="26" hidden="1" x14ac:dyDescent="0.25">
      <c r="A24" s="152">
        <v>20</v>
      </c>
      <c r="B24" s="288" t="s">
        <v>281</v>
      </c>
      <c r="C24" s="289" t="s">
        <v>73</v>
      </c>
      <c r="D24" s="290" t="s">
        <v>252</v>
      </c>
      <c r="E24" s="303" t="s">
        <v>205</v>
      </c>
      <c r="F24" s="291">
        <v>43763</v>
      </c>
      <c r="G24" s="291">
        <v>43765</v>
      </c>
      <c r="H24" s="292"/>
      <c r="I24" s="281" t="s">
        <v>162</v>
      </c>
      <c r="J24" s="293"/>
      <c r="K24" s="292"/>
      <c r="L24" s="294">
        <f t="shared" ref="L24:L40" ca="1" si="3">TODAY()-F24</f>
        <v>318</v>
      </c>
      <c r="M24" s="295">
        <v>50000</v>
      </c>
      <c r="N24" s="296"/>
      <c r="O24" s="297" t="s">
        <v>110</v>
      </c>
      <c r="P24" s="287" t="s">
        <v>67</v>
      </c>
      <c r="Q24" s="286" t="s">
        <v>84</v>
      </c>
      <c r="R24" s="216"/>
      <c r="S24" s="236" t="s">
        <v>319</v>
      </c>
    </row>
    <row r="25" spans="1:246" s="131" customFormat="1" ht="26" hidden="1" x14ac:dyDescent="0.25">
      <c r="A25" s="152">
        <v>21</v>
      </c>
      <c r="B25" s="288" t="s">
        <v>281</v>
      </c>
      <c r="C25" s="289" t="s">
        <v>73</v>
      </c>
      <c r="D25" s="279" t="s">
        <v>251</v>
      </c>
      <c r="E25" s="302" t="s">
        <v>253</v>
      </c>
      <c r="F25" s="65">
        <v>43788</v>
      </c>
      <c r="G25" s="65">
        <v>43788</v>
      </c>
      <c r="H25" s="280"/>
      <c r="I25" s="281" t="s">
        <v>162</v>
      </c>
      <c r="J25" s="282"/>
      <c r="K25" s="280"/>
      <c r="L25" s="283">
        <f t="shared" ca="1" si="3"/>
        <v>293</v>
      </c>
      <c r="M25" s="295">
        <v>50000</v>
      </c>
      <c r="N25" s="285"/>
      <c r="O25" s="297" t="s">
        <v>110</v>
      </c>
      <c r="P25" s="287" t="s">
        <v>67</v>
      </c>
      <c r="Q25" s="286" t="s">
        <v>84</v>
      </c>
      <c r="R25" s="167"/>
      <c r="S25" s="275"/>
    </row>
    <row r="26" spans="1:246" s="267" customFormat="1" ht="39" hidden="1" x14ac:dyDescent="0.25">
      <c r="A26" s="152">
        <v>22</v>
      </c>
      <c r="B26" s="298" t="s">
        <v>322</v>
      </c>
      <c r="C26" s="255" t="s">
        <v>73</v>
      </c>
      <c r="D26" s="256" t="s">
        <v>256</v>
      </c>
      <c r="E26" s="256" t="s">
        <v>241</v>
      </c>
      <c r="F26" s="257">
        <v>43819</v>
      </c>
      <c r="G26" s="257">
        <v>43820</v>
      </c>
      <c r="H26" s="258"/>
      <c r="I26" s="259" t="s">
        <v>257</v>
      </c>
      <c r="J26" s="260"/>
      <c r="K26" s="258"/>
      <c r="L26" s="261">
        <f t="shared" ca="1" si="3"/>
        <v>262</v>
      </c>
      <c r="M26" s="262">
        <v>200000</v>
      </c>
      <c r="N26" s="263"/>
      <c r="O26" s="264" t="s">
        <v>110</v>
      </c>
      <c r="P26" s="265" t="s">
        <v>345</v>
      </c>
      <c r="Q26" s="266" t="s">
        <v>302</v>
      </c>
      <c r="R26" s="271">
        <v>43908</v>
      </c>
      <c r="S26" s="276"/>
    </row>
    <row r="27" spans="1:246" s="131" customFormat="1" ht="52" hidden="1" x14ac:dyDescent="0.25">
      <c r="A27" s="152">
        <v>23</v>
      </c>
      <c r="B27" s="159" t="s">
        <v>263</v>
      </c>
      <c r="C27" s="162" t="s">
        <v>264</v>
      </c>
      <c r="D27" s="162" t="s">
        <v>264</v>
      </c>
      <c r="E27" s="197" t="s">
        <v>265</v>
      </c>
      <c r="F27" s="21">
        <v>43862</v>
      </c>
      <c r="G27" s="21">
        <v>43862</v>
      </c>
      <c r="H27" s="164"/>
      <c r="I27" s="164" t="s">
        <v>266</v>
      </c>
      <c r="J27" s="155"/>
      <c r="K27" s="135"/>
      <c r="L27" s="156">
        <f t="shared" ca="1" si="3"/>
        <v>219</v>
      </c>
      <c r="M27" s="179">
        <v>7000000</v>
      </c>
      <c r="N27" s="133"/>
      <c r="O27" s="153" t="s">
        <v>110</v>
      </c>
      <c r="P27" s="320" t="s">
        <v>309</v>
      </c>
      <c r="Q27" s="153" t="s">
        <v>84</v>
      </c>
      <c r="R27" s="167"/>
      <c r="S27" s="275"/>
    </row>
    <row r="28" spans="1:246" s="131" customFormat="1" ht="39" x14ac:dyDescent="0.25">
      <c r="A28" s="152">
        <v>24</v>
      </c>
      <c r="B28" s="307" t="s">
        <v>273</v>
      </c>
      <c r="C28" s="164" t="s">
        <v>276</v>
      </c>
      <c r="D28" s="164" t="s">
        <v>280</v>
      </c>
      <c r="E28" s="162" t="s">
        <v>279</v>
      </c>
      <c r="F28" s="21">
        <v>43971</v>
      </c>
      <c r="G28" s="21">
        <v>43973</v>
      </c>
      <c r="H28" s="164"/>
      <c r="I28" s="164" t="s">
        <v>58</v>
      </c>
      <c r="J28" s="155"/>
      <c r="K28" s="135"/>
      <c r="L28" s="156">
        <f t="shared" ca="1" si="3"/>
        <v>110</v>
      </c>
      <c r="M28" s="179">
        <v>600000</v>
      </c>
      <c r="N28" s="133"/>
      <c r="O28" s="153" t="s">
        <v>123</v>
      </c>
      <c r="P28" s="320" t="s">
        <v>346</v>
      </c>
      <c r="Q28" s="153" t="s">
        <v>84</v>
      </c>
      <c r="R28" s="167"/>
      <c r="S28" s="275"/>
    </row>
    <row r="29" spans="1:246" s="131" customFormat="1" ht="39" hidden="1" x14ac:dyDescent="0.25">
      <c r="A29" s="152">
        <v>25</v>
      </c>
      <c r="B29" s="307" t="s">
        <v>274</v>
      </c>
      <c r="C29" s="164" t="s">
        <v>277</v>
      </c>
      <c r="D29" s="164" t="s">
        <v>280</v>
      </c>
      <c r="E29" s="162" t="s">
        <v>279</v>
      </c>
      <c r="F29" s="21">
        <v>43971</v>
      </c>
      <c r="G29" s="21">
        <v>43973</v>
      </c>
      <c r="H29" s="164"/>
      <c r="I29" s="164" t="s">
        <v>58</v>
      </c>
      <c r="J29" s="155"/>
      <c r="K29" s="135"/>
      <c r="L29" s="156">
        <f t="shared" ca="1" si="3"/>
        <v>110</v>
      </c>
      <c r="M29" s="179"/>
      <c r="N29" s="133"/>
      <c r="O29" s="153" t="s">
        <v>123</v>
      </c>
      <c r="P29" s="320" t="s">
        <v>346</v>
      </c>
      <c r="Q29" s="153" t="s">
        <v>84</v>
      </c>
      <c r="R29" s="167"/>
      <c r="S29" s="275"/>
    </row>
    <row r="30" spans="1:246" s="131" customFormat="1" ht="39" hidden="1" x14ac:dyDescent="0.25">
      <c r="A30" s="152">
        <v>26</v>
      </c>
      <c r="B30" s="307" t="s">
        <v>275</v>
      </c>
      <c r="C30" s="164" t="s">
        <v>278</v>
      </c>
      <c r="D30" s="164" t="s">
        <v>280</v>
      </c>
      <c r="E30" s="162" t="s">
        <v>279</v>
      </c>
      <c r="F30" s="21">
        <v>43971</v>
      </c>
      <c r="G30" s="21">
        <v>43973</v>
      </c>
      <c r="H30" s="164"/>
      <c r="I30" s="164" t="s">
        <v>58</v>
      </c>
      <c r="J30" s="155"/>
      <c r="K30" s="135"/>
      <c r="L30" s="156">
        <f t="shared" ca="1" si="3"/>
        <v>110</v>
      </c>
      <c r="M30" s="179">
        <v>3000000</v>
      </c>
      <c r="N30" s="133"/>
      <c r="O30" s="153" t="s">
        <v>123</v>
      </c>
      <c r="P30" s="320" t="s">
        <v>346</v>
      </c>
      <c r="Q30" s="153" t="s">
        <v>84</v>
      </c>
      <c r="R30" s="167"/>
      <c r="S30" s="275"/>
    </row>
    <row r="31" spans="1:246" s="131" customFormat="1" ht="39" x14ac:dyDescent="0.25">
      <c r="A31" s="152">
        <v>27</v>
      </c>
      <c r="B31" s="269" t="s">
        <v>290</v>
      </c>
      <c r="C31" s="164" t="s">
        <v>291</v>
      </c>
      <c r="D31" s="164" t="s">
        <v>283</v>
      </c>
      <c r="E31" s="162" t="s">
        <v>279</v>
      </c>
      <c r="F31" s="21">
        <v>43971</v>
      </c>
      <c r="G31" s="21">
        <v>43973</v>
      </c>
      <c r="H31" s="164"/>
      <c r="I31" s="164" t="s">
        <v>58</v>
      </c>
      <c r="J31" s="155"/>
      <c r="K31" s="135"/>
      <c r="L31" s="156">
        <f t="shared" ca="1" si="3"/>
        <v>110</v>
      </c>
      <c r="M31" s="334">
        <v>800000</v>
      </c>
      <c r="N31" s="133"/>
      <c r="O31" s="153" t="s">
        <v>110</v>
      </c>
      <c r="P31" s="320" t="s">
        <v>346</v>
      </c>
      <c r="Q31" s="153" t="s">
        <v>84</v>
      </c>
      <c r="R31" s="167"/>
      <c r="S31" s="275"/>
    </row>
    <row r="32" spans="1:246" s="131" customFormat="1" ht="39" hidden="1" x14ac:dyDescent="0.25">
      <c r="A32" s="152">
        <v>28</v>
      </c>
      <c r="B32" s="307" t="s">
        <v>282</v>
      </c>
      <c r="C32" s="164" t="s">
        <v>284</v>
      </c>
      <c r="D32" s="164" t="s">
        <v>283</v>
      </c>
      <c r="E32" s="162" t="s">
        <v>279</v>
      </c>
      <c r="F32" s="21">
        <v>43971</v>
      </c>
      <c r="G32" s="21">
        <v>43973</v>
      </c>
      <c r="H32" s="164"/>
      <c r="I32" s="164" t="s">
        <v>58</v>
      </c>
      <c r="J32" s="155"/>
      <c r="K32" s="135"/>
      <c r="L32" s="156">
        <f t="shared" ca="1" si="3"/>
        <v>110</v>
      </c>
      <c r="M32" s="334"/>
      <c r="N32" s="133"/>
      <c r="O32" s="153" t="s">
        <v>110</v>
      </c>
      <c r="P32" s="320" t="s">
        <v>346</v>
      </c>
      <c r="Q32" s="153" t="s">
        <v>84</v>
      </c>
      <c r="R32" s="167"/>
      <c r="S32" s="275"/>
    </row>
    <row r="33" spans="1:246" s="131" customFormat="1" ht="26" hidden="1" x14ac:dyDescent="0.25">
      <c r="A33" s="152">
        <v>29</v>
      </c>
      <c r="B33" s="307" t="s">
        <v>285</v>
      </c>
      <c r="C33" s="162" t="s">
        <v>286</v>
      </c>
      <c r="D33" s="164" t="s">
        <v>287</v>
      </c>
      <c r="E33" s="162" t="s">
        <v>279</v>
      </c>
      <c r="F33" s="21">
        <v>43971</v>
      </c>
      <c r="G33" s="21">
        <v>43973</v>
      </c>
      <c r="H33" s="164"/>
      <c r="I33" s="164" t="s">
        <v>58</v>
      </c>
      <c r="J33" s="155"/>
      <c r="K33" s="135"/>
      <c r="L33" s="156">
        <f t="shared" ca="1" si="3"/>
        <v>110</v>
      </c>
      <c r="M33" s="335">
        <v>20000000</v>
      </c>
      <c r="N33" s="133"/>
      <c r="O33" s="153" t="s">
        <v>111</v>
      </c>
      <c r="P33" s="320" t="s">
        <v>338</v>
      </c>
      <c r="Q33" s="153"/>
      <c r="R33" s="167"/>
      <c r="S33" s="275"/>
    </row>
    <row r="34" spans="1:246" s="131" customFormat="1" ht="39" hidden="1" x14ac:dyDescent="0.25">
      <c r="A34" s="152">
        <v>30</v>
      </c>
      <c r="B34" s="269" t="s">
        <v>292</v>
      </c>
      <c r="C34" s="162" t="s">
        <v>293</v>
      </c>
      <c r="D34" s="164" t="s">
        <v>287</v>
      </c>
      <c r="E34" s="162" t="s">
        <v>279</v>
      </c>
      <c r="F34" s="21">
        <v>43971</v>
      </c>
      <c r="G34" s="21">
        <v>43973</v>
      </c>
      <c r="H34" s="164"/>
      <c r="I34" s="164" t="s">
        <v>58</v>
      </c>
      <c r="J34" s="155"/>
      <c r="K34" s="135"/>
      <c r="L34" s="156">
        <f t="shared" ca="1" si="3"/>
        <v>110</v>
      </c>
      <c r="M34" s="336"/>
      <c r="N34" s="133"/>
      <c r="O34" s="153" t="s">
        <v>111</v>
      </c>
      <c r="P34" s="320" t="s">
        <v>347</v>
      </c>
      <c r="Q34" s="153"/>
      <c r="R34" s="167"/>
      <c r="S34" s="275"/>
    </row>
    <row r="35" spans="1:246" s="14" customFormat="1" ht="36" hidden="1" customHeight="1" x14ac:dyDescent="0.25">
      <c r="A35" s="152">
        <v>31</v>
      </c>
      <c r="B35" s="181" t="s">
        <v>295</v>
      </c>
      <c r="C35" s="182"/>
      <c r="D35" s="181" t="s">
        <v>288</v>
      </c>
      <c r="E35" s="169" t="s">
        <v>279</v>
      </c>
      <c r="F35" s="183">
        <v>43971</v>
      </c>
      <c r="G35" s="184">
        <v>43973</v>
      </c>
      <c r="H35" s="170"/>
      <c r="I35" s="182" t="s">
        <v>289</v>
      </c>
      <c r="J35" s="171"/>
      <c r="K35" s="170"/>
      <c r="L35" s="172"/>
      <c r="M35" s="185"/>
      <c r="N35" s="215">
        <v>80000</v>
      </c>
      <c r="O35" s="173" t="s">
        <v>109</v>
      </c>
      <c r="P35" s="180" t="s">
        <v>113</v>
      </c>
      <c r="Q35" s="174"/>
      <c r="R35" s="184">
        <v>44022</v>
      </c>
      <c r="S35" s="197" t="s">
        <v>348</v>
      </c>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c r="GH35" s="158"/>
      <c r="GI35" s="158"/>
      <c r="GJ35" s="158"/>
      <c r="GK35" s="158"/>
      <c r="GL35" s="158"/>
      <c r="GM35" s="158"/>
      <c r="GN35" s="158"/>
      <c r="GO35" s="158"/>
      <c r="GP35" s="158"/>
      <c r="GQ35" s="158"/>
      <c r="GR35" s="158"/>
      <c r="GS35" s="158"/>
      <c r="GT35" s="158"/>
      <c r="GU35" s="158"/>
      <c r="GV35" s="158"/>
      <c r="GW35" s="158"/>
      <c r="GX35" s="158"/>
      <c r="GY35" s="158"/>
      <c r="GZ35" s="158"/>
      <c r="HA35" s="158"/>
      <c r="HB35" s="158"/>
      <c r="HC35" s="158"/>
      <c r="HD35" s="158"/>
      <c r="HE35" s="158"/>
      <c r="HF35" s="158"/>
      <c r="HG35" s="158"/>
      <c r="HH35" s="158"/>
      <c r="HI35" s="158"/>
      <c r="HJ35" s="158"/>
      <c r="HK35" s="158"/>
      <c r="HL35" s="158"/>
      <c r="HM35" s="158"/>
      <c r="HN35" s="158"/>
      <c r="HO35" s="158"/>
      <c r="HP35" s="158"/>
      <c r="HQ35" s="158"/>
      <c r="HR35" s="158"/>
      <c r="HS35" s="158"/>
      <c r="HT35" s="158"/>
      <c r="HU35" s="158"/>
      <c r="HV35" s="158"/>
      <c r="HW35" s="158"/>
      <c r="HX35" s="158"/>
      <c r="HY35" s="158"/>
      <c r="HZ35" s="158"/>
      <c r="IA35" s="158"/>
      <c r="IB35" s="158"/>
      <c r="IC35" s="158"/>
      <c r="ID35" s="158"/>
      <c r="IE35" s="158"/>
      <c r="IF35" s="158"/>
      <c r="IG35" s="158"/>
      <c r="IH35" s="158"/>
      <c r="II35" s="158"/>
      <c r="IJ35" s="158"/>
      <c r="IK35" s="158"/>
      <c r="IL35" s="158"/>
    </row>
    <row r="36" spans="1:246" s="131" customFormat="1" ht="26" hidden="1" x14ac:dyDescent="0.25">
      <c r="A36" s="152">
        <v>32</v>
      </c>
      <c r="B36" s="308" t="s">
        <v>281</v>
      </c>
      <c r="C36" s="162" t="s">
        <v>303</v>
      </c>
      <c r="D36" s="319" t="s">
        <v>339</v>
      </c>
      <c r="E36" s="162" t="s">
        <v>279</v>
      </c>
      <c r="F36" s="21">
        <v>43971</v>
      </c>
      <c r="G36" s="21">
        <v>43973</v>
      </c>
      <c r="H36" s="164"/>
      <c r="I36" s="164" t="s">
        <v>58</v>
      </c>
      <c r="J36" s="155"/>
      <c r="K36" s="135"/>
      <c r="L36" s="156">
        <f t="shared" ca="1" si="3"/>
        <v>110</v>
      </c>
      <c r="M36" s="272"/>
      <c r="N36" s="133"/>
      <c r="O36" s="153" t="s">
        <v>110</v>
      </c>
      <c r="P36" s="320" t="s">
        <v>344</v>
      </c>
      <c r="Q36" s="153"/>
      <c r="R36" s="167"/>
      <c r="S36" s="275"/>
    </row>
    <row r="37" spans="1:246" s="310" customFormat="1" ht="31" hidden="1" x14ac:dyDescent="0.25">
      <c r="A37" s="314">
        <v>33</v>
      </c>
      <c r="B37" s="323" t="s">
        <v>281</v>
      </c>
      <c r="C37" s="318" t="s">
        <v>73</v>
      </c>
      <c r="D37" s="319" t="s">
        <v>340</v>
      </c>
      <c r="E37" s="318" t="s">
        <v>205</v>
      </c>
      <c r="F37" s="311">
        <v>43971</v>
      </c>
      <c r="G37" s="311">
        <v>44011</v>
      </c>
      <c r="H37" s="319"/>
      <c r="I37" s="319" t="s">
        <v>311</v>
      </c>
      <c r="J37" s="316"/>
      <c r="K37" s="313">
        <v>44012</v>
      </c>
      <c r="L37" s="317">
        <f t="shared" ca="1" si="3"/>
        <v>110</v>
      </c>
      <c r="M37" s="309"/>
      <c r="N37" s="312"/>
      <c r="O37" s="315" t="s">
        <v>341</v>
      </c>
      <c r="P37" s="320" t="s">
        <v>342</v>
      </c>
      <c r="Q37" s="315"/>
      <c r="R37" s="321"/>
      <c r="S37" s="322"/>
    </row>
    <row r="38" spans="1:246" s="131" customFormat="1" ht="123" hidden="1" customHeight="1" x14ac:dyDescent="0.25">
      <c r="A38" s="152">
        <v>33</v>
      </c>
      <c r="B38" s="270" t="s">
        <v>281</v>
      </c>
      <c r="C38" s="162" t="s">
        <v>303</v>
      </c>
      <c r="D38" s="164" t="s">
        <v>300</v>
      </c>
      <c r="E38" s="162" t="s">
        <v>205</v>
      </c>
      <c r="F38" s="21">
        <v>43971</v>
      </c>
      <c r="G38" s="21">
        <v>44013</v>
      </c>
      <c r="H38" s="164"/>
      <c r="I38" s="164" t="s">
        <v>301</v>
      </c>
      <c r="J38" s="155"/>
      <c r="K38" s="135"/>
      <c r="L38" s="156">
        <f t="shared" ca="1" si="3"/>
        <v>110</v>
      </c>
      <c r="M38" s="133">
        <v>775000</v>
      </c>
      <c r="N38" s="133"/>
      <c r="O38" s="153" t="s">
        <v>110</v>
      </c>
      <c r="P38" s="320" t="s">
        <v>294</v>
      </c>
      <c r="Q38" s="153"/>
      <c r="R38" s="167"/>
      <c r="S38" s="275"/>
    </row>
    <row r="39" spans="1:246" s="131" customFormat="1" ht="65" hidden="1" x14ac:dyDescent="0.25">
      <c r="A39" s="152">
        <v>35</v>
      </c>
      <c r="B39" s="270" t="s">
        <v>281</v>
      </c>
      <c r="C39" s="162" t="s">
        <v>303</v>
      </c>
      <c r="D39" s="164" t="s">
        <v>299</v>
      </c>
      <c r="E39" s="164" t="s">
        <v>310</v>
      </c>
      <c r="F39" s="21">
        <v>44004</v>
      </c>
      <c r="G39" s="21">
        <v>44009</v>
      </c>
      <c r="H39" s="164"/>
      <c r="I39" s="164" t="s">
        <v>311</v>
      </c>
      <c r="J39" s="155"/>
      <c r="K39" s="135"/>
      <c r="L39" s="156">
        <f t="shared" ca="1" si="3"/>
        <v>77</v>
      </c>
      <c r="M39" s="268">
        <v>1000000</v>
      </c>
      <c r="N39" s="133"/>
      <c r="O39" s="153" t="s">
        <v>110</v>
      </c>
      <c r="P39" s="320" t="s">
        <v>343</v>
      </c>
      <c r="Q39" s="153"/>
      <c r="R39" s="167"/>
      <c r="S39" s="275" t="s">
        <v>351</v>
      </c>
    </row>
    <row r="40" spans="1:246" s="131" customFormat="1" ht="67.75" hidden="1" customHeight="1" x14ac:dyDescent="0.25">
      <c r="A40" s="152">
        <v>36</v>
      </c>
      <c r="B40" s="270" t="s">
        <v>331</v>
      </c>
      <c r="C40" s="162" t="s">
        <v>332</v>
      </c>
      <c r="D40" s="164" t="s">
        <v>333</v>
      </c>
      <c r="E40" s="164" t="s">
        <v>334</v>
      </c>
      <c r="F40" s="21">
        <v>44030</v>
      </c>
      <c r="G40" s="21">
        <v>44033</v>
      </c>
      <c r="H40" s="164"/>
      <c r="I40" s="164"/>
      <c r="J40" s="155"/>
      <c r="K40" s="135"/>
      <c r="L40" s="156">
        <f t="shared" ca="1" si="3"/>
        <v>51</v>
      </c>
      <c r="M40" s="304">
        <v>200000</v>
      </c>
      <c r="N40" s="133"/>
      <c r="O40" s="153" t="s">
        <v>337</v>
      </c>
      <c r="P40" s="320" t="s">
        <v>349</v>
      </c>
      <c r="Q40" s="153"/>
      <c r="R40" s="167"/>
      <c r="S40" s="275" t="s">
        <v>350</v>
      </c>
    </row>
  </sheetData>
  <autoFilter ref="A4:IL40">
    <filterColumn colId="2">
      <filters>
        <filter val="CFS, WD &amp; SONAPUR FIRE"/>
        <filter val="Grease Division"/>
      </filters>
    </filterColumn>
  </autoFilter>
  <mergeCells count="4">
    <mergeCell ref="A2:H2"/>
    <mergeCell ref="A1:Q1"/>
    <mergeCell ref="M31:M32"/>
    <mergeCell ref="M33:M3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65"/>
  <sheetViews>
    <sheetView tabSelected="1" topLeftCell="A34" zoomScaleNormal="100" workbookViewId="0">
      <selection activeCell="E48" sqref="E48"/>
    </sheetView>
  </sheetViews>
  <sheetFormatPr defaultRowHeight="12.5" x14ac:dyDescent="0.25"/>
  <cols>
    <col min="2" max="2" width="19.453125" customWidth="1"/>
    <col min="3" max="3" width="12.54296875" customWidth="1"/>
    <col min="4" max="4" width="9" bestFit="1" customWidth="1"/>
    <col min="5" max="5" width="14" bestFit="1" customWidth="1"/>
    <col min="6" max="6" width="9" bestFit="1" customWidth="1"/>
    <col min="7" max="7" width="15" bestFit="1" customWidth="1"/>
    <col min="8" max="8" width="9" bestFit="1" customWidth="1"/>
    <col min="9" max="9" width="11.36328125" bestFit="1" customWidth="1"/>
    <col min="10" max="10" width="9" bestFit="1" customWidth="1"/>
    <col min="11" max="11" width="13" customWidth="1"/>
  </cols>
  <sheetData>
    <row r="4" spans="2:11" x14ac:dyDescent="0.25">
      <c r="B4" s="337" t="s">
        <v>369</v>
      </c>
      <c r="C4" s="337"/>
      <c r="D4" s="337" t="s">
        <v>355</v>
      </c>
      <c r="E4" s="337"/>
      <c r="F4" s="337" t="s">
        <v>356</v>
      </c>
      <c r="G4" s="337"/>
      <c r="H4" s="337" t="s">
        <v>113</v>
      </c>
      <c r="I4" s="337"/>
      <c r="J4" s="338" t="s">
        <v>368</v>
      </c>
      <c r="K4" s="338" t="s">
        <v>367</v>
      </c>
    </row>
    <row r="5" spans="2:11" s="328" customFormat="1" ht="25" x14ac:dyDescent="0.25">
      <c r="B5" s="339"/>
      <c r="C5" s="340" t="s">
        <v>371</v>
      </c>
      <c r="D5" s="340" t="s">
        <v>365</v>
      </c>
      <c r="E5" s="340" t="s">
        <v>366</v>
      </c>
      <c r="F5" s="340" t="s">
        <v>365</v>
      </c>
      <c r="G5" s="340" t="s">
        <v>366</v>
      </c>
      <c r="H5" s="340" t="s">
        <v>365</v>
      </c>
      <c r="I5" s="340" t="s">
        <v>366</v>
      </c>
      <c r="J5" s="338"/>
      <c r="K5" s="338"/>
    </row>
    <row r="6" spans="2:11" x14ac:dyDescent="0.25">
      <c r="B6" s="341"/>
      <c r="C6" s="341" t="s">
        <v>352</v>
      </c>
      <c r="D6" s="342">
        <v>13</v>
      </c>
      <c r="E6" s="342"/>
      <c r="F6" s="342">
        <v>1</v>
      </c>
      <c r="G6" s="342">
        <v>852888</v>
      </c>
      <c r="H6" s="342">
        <v>4</v>
      </c>
      <c r="I6" s="342">
        <v>266788.2</v>
      </c>
      <c r="J6" s="342">
        <f>D6+F6+H6</f>
        <v>18</v>
      </c>
      <c r="K6" s="342">
        <f>G6+I6</f>
        <v>1119676.2</v>
      </c>
    </row>
    <row r="7" spans="2:11" x14ac:dyDescent="0.25">
      <c r="B7" s="341"/>
      <c r="C7" s="341" t="s">
        <v>353</v>
      </c>
      <c r="D7" s="342">
        <v>10</v>
      </c>
      <c r="E7" s="342"/>
      <c r="F7" s="342"/>
      <c r="G7" s="342"/>
      <c r="H7" s="342">
        <v>1</v>
      </c>
      <c r="I7" s="342">
        <v>25856</v>
      </c>
      <c r="J7" s="342">
        <f>D7+F7+H7</f>
        <v>11</v>
      </c>
      <c r="K7" s="342">
        <f>G7+I7</f>
        <v>25856</v>
      </c>
    </row>
    <row r="8" spans="2:11" x14ac:dyDescent="0.25">
      <c r="B8" s="341"/>
      <c r="C8" s="341" t="s">
        <v>354</v>
      </c>
      <c r="D8" s="342">
        <v>2</v>
      </c>
      <c r="E8" s="342"/>
      <c r="F8" s="342">
        <v>2</v>
      </c>
      <c r="G8" s="342">
        <v>35776</v>
      </c>
      <c r="H8" s="342"/>
      <c r="I8" s="342"/>
      <c r="J8" s="342">
        <f>D8+F8+H8</f>
        <v>4</v>
      </c>
      <c r="K8" s="342">
        <f>G8+I8</f>
        <v>35776</v>
      </c>
    </row>
    <row r="9" spans="2:11" x14ac:dyDescent="0.25">
      <c r="B9" s="341"/>
      <c r="C9" s="346" t="s">
        <v>359</v>
      </c>
      <c r="D9" s="347">
        <v>25</v>
      </c>
      <c r="E9" s="347"/>
      <c r="F9" s="347">
        <v>3</v>
      </c>
      <c r="G9" s="347">
        <v>888664</v>
      </c>
      <c r="H9" s="347">
        <v>5</v>
      </c>
      <c r="I9" s="347">
        <v>292644.2</v>
      </c>
      <c r="J9" s="347">
        <f>D9+F9+H9</f>
        <v>33</v>
      </c>
      <c r="K9" s="347">
        <f>G9+I9</f>
        <v>1181308.2</v>
      </c>
    </row>
    <row r="10" spans="2:11" x14ac:dyDescent="0.25">
      <c r="B10" s="341"/>
      <c r="C10" s="341"/>
      <c r="D10" s="341"/>
      <c r="E10" s="341"/>
      <c r="F10" s="341"/>
      <c r="G10" s="341"/>
      <c r="H10" s="341"/>
      <c r="I10" s="341"/>
      <c r="J10" s="341"/>
      <c r="K10" s="341"/>
    </row>
    <row r="11" spans="2:11" x14ac:dyDescent="0.25">
      <c r="B11" s="341"/>
      <c r="C11" s="341"/>
      <c r="D11" s="341"/>
      <c r="E11" s="341"/>
      <c r="F11" s="341"/>
      <c r="G11" s="341"/>
      <c r="H11" s="341"/>
      <c r="I11" s="341"/>
      <c r="J11" s="341"/>
      <c r="K11" s="341"/>
    </row>
    <row r="12" spans="2:11" x14ac:dyDescent="0.25">
      <c r="B12" s="343" t="s">
        <v>370</v>
      </c>
      <c r="C12" s="343"/>
      <c r="D12" s="337" t="s">
        <v>113</v>
      </c>
      <c r="E12" s="337"/>
      <c r="F12" s="341"/>
      <c r="G12" s="341"/>
      <c r="H12" s="341"/>
      <c r="I12" s="341"/>
      <c r="J12" s="341"/>
      <c r="K12" s="341"/>
    </row>
    <row r="13" spans="2:11" ht="25" x14ac:dyDescent="0.25">
      <c r="B13" s="341"/>
      <c r="C13" s="340" t="s">
        <v>371</v>
      </c>
      <c r="D13" s="340" t="s">
        <v>365</v>
      </c>
      <c r="E13" s="340" t="s">
        <v>366</v>
      </c>
      <c r="F13" s="341"/>
      <c r="G13" s="341"/>
      <c r="H13" s="341"/>
      <c r="I13" s="341"/>
      <c r="J13" s="341"/>
      <c r="K13" s="341"/>
    </row>
    <row r="14" spans="2:11" x14ac:dyDescent="0.25">
      <c r="B14" s="341"/>
      <c r="C14" s="341" t="s">
        <v>352</v>
      </c>
      <c r="D14" s="341">
        <v>1</v>
      </c>
      <c r="E14" s="344">
        <v>6407</v>
      </c>
      <c r="F14" s="341"/>
      <c r="G14" s="341"/>
      <c r="H14" s="341"/>
      <c r="I14" s="341"/>
      <c r="J14" s="341"/>
      <c r="K14" s="341"/>
    </row>
    <row r="15" spans="2:11" x14ac:dyDescent="0.25">
      <c r="B15" s="341"/>
      <c r="C15" s="341"/>
      <c r="D15" s="341"/>
      <c r="E15" s="341"/>
      <c r="F15" s="341"/>
      <c r="G15" s="341"/>
      <c r="H15" s="341"/>
      <c r="I15" s="341"/>
      <c r="J15" s="341"/>
      <c r="K15" s="341"/>
    </row>
    <row r="16" spans="2:11" x14ac:dyDescent="0.25">
      <c r="B16" s="341"/>
      <c r="C16" s="341"/>
      <c r="D16" s="341"/>
      <c r="E16" s="341"/>
      <c r="F16" s="341"/>
      <c r="G16" s="341"/>
      <c r="H16" s="341"/>
      <c r="I16" s="341"/>
      <c r="J16" s="341"/>
      <c r="K16" s="341"/>
    </row>
    <row r="17" spans="2:11" x14ac:dyDescent="0.25">
      <c r="B17" s="343" t="s">
        <v>372</v>
      </c>
      <c r="C17" s="343"/>
      <c r="D17" s="337" t="s">
        <v>356</v>
      </c>
      <c r="E17" s="337"/>
      <c r="F17" s="341"/>
      <c r="G17" s="341"/>
      <c r="H17" s="341"/>
      <c r="I17" s="341"/>
      <c r="J17" s="341"/>
      <c r="K17" s="341"/>
    </row>
    <row r="18" spans="2:11" ht="25" x14ac:dyDescent="0.25">
      <c r="B18" s="341"/>
      <c r="C18" s="340" t="s">
        <v>371</v>
      </c>
      <c r="D18" s="340" t="s">
        <v>365</v>
      </c>
      <c r="E18" s="340" t="s">
        <v>366</v>
      </c>
      <c r="F18" s="341"/>
      <c r="G18" s="341"/>
      <c r="H18" s="341"/>
      <c r="I18" s="341"/>
      <c r="J18" s="341"/>
      <c r="K18" s="341"/>
    </row>
    <row r="19" spans="2:11" x14ac:dyDescent="0.25">
      <c r="B19" s="341"/>
      <c r="C19" s="341" t="s">
        <v>353</v>
      </c>
      <c r="D19" s="341">
        <v>1</v>
      </c>
      <c r="E19" s="344">
        <v>2500000</v>
      </c>
      <c r="F19" s="341"/>
      <c r="G19" s="341"/>
      <c r="H19" s="341"/>
      <c r="I19" s="341"/>
      <c r="J19" s="341"/>
      <c r="K19" s="341"/>
    </row>
    <row r="20" spans="2:11" x14ac:dyDescent="0.25">
      <c r="B20" s="341"/>
      <c r="C20" s="341"/>
      <c r="D20" s="341"/>
      <c r="E20" s="341"/>
      <c r="F20" s="341"/>
      <c r="G20" s="341"/>
      <c r="H20" s="341"/>
      <c r="I20" s="341"/>
      <c r="J20" s="341"/>
      <c r="K20" s="341"/>
    </row>
    <row r="21" spans="2:11" x14ac:dyDescent="0.25">
      <c r="B21" s="341"/>
      <c r="C21" s="341"/>
      <c r="D21" s="341"/>
      <c r="E21" s="341"/>
      <c r="F21" s="341"/>
      <c r="G21" s="341"/>
      <c r="H21" s="341"/>
      <c r="I21" s="341"/>
      <c r="J21" s="341"/>
      <c r="K21" s="341"/>
    </row>
    <row r="22" spans="2:11" x14ac:dyDescent="0.25">
      <c r="B22" s="343" t="s">
        <v>375</v>
      </c>
      <c r="C22" s="343"/>
      <c r="D22" s="337" t="s">
        <v>355</v>
      </c>
      <c r="E22" s="337"/>
      <c r="F22" s="337" t="s">
        <v>356</v>
      </c>
      <c r="G22" s="337"/>
      <c r="H22" s="337" t="s">
        <v>113</v>
      </c>
      <c r="I22" s="337"/>
      <c r="J22" s="338" t="s">
        <v>368</v>
      </c>
      <c r="K22" s="338" t="s">
        <v>367</v>
      </c>
    </row>
    <row r="23" spans="2:11" ht="25" x14ac:dyDescent="0.25">
      <c r="B23" s="341"/>
      <c r="C23" s="340" t="s">
        <v>371</v>
      </c>
      <c r="D23" s="340" t="s">
        <v>365</v>
      </c>
      <c r="E23" s="340" t="s">
        <v>366</v>
      </c>
      <c r="F23" s="340" t="s">
        <v>365</v>
      </c>
      <c r="G23" s="340" t="s">
        <v>366</v>
      </c>
      <c r="H23" s="340" t="s">
        <v>365</v>
      </c>
      <c r="I23" s="340" t="s">
        <v>366</v>
      </c>
      <c r="J23" s="338"/>
      <c r="K23" s="338"/>
    </row>
    <row r="24" spans="2:11" x14ac:dyDescent="0.25">
      <c r="B24" s="341"/>
      <c r="C24" s="341" t="s">
        <v>352</v>
      </c>
      <c r="D24" s="341"/>
      <c r="E24" s="341"/>
      <c r="F24" s="341"/>
      <c r="G24" s="341"/>
      <c r="H24" s="341"/>
      <c r="I24" s="341"/>
      <c r="J24" s="341">
        <f>D24+F24+H24</f>
        <v>0</v>
      </c>
      <c r="K24" s="345">
        <f>E24+G24+I24</f>
        <v>0</v>
      </c>
    </row>
    <row r="25" spans="2:11" x14ac:dyDescent="0.25">
      <c r="B25" s="341"/>
      <c r="C25" s="341" t="s">
        <v>353</v>
      </c>
      <c r="D25" s="341">
        <v>1</v>
      </c>
      <c r="E25" s="341">
        <v>0</v>
      </c>
      <c r="F25" s="341"/>
      <c r="G25" s="341"/>
      <c r="H25" s="341">
        <v>1</v>
      </c>
      <c r="I25" s="344">
        <v>133305</v>
      </c>
      <c r="J25" s="341">
        <f>D25+F25+H25</f>
        <v>2</v>
      </c>
      <c r="K25" s="345">
        <f>E25+G25+I25</f>
        <v>133305</v>
      </c>
    </row>
    <row r="26" spans="2:11" x14ac:dyDescent="0.25">
      <c r="B26" s="341"/>
      <c r="C26" s="341" t="s">
        <v>354</v>
      </c>
      <c r="D26" s="341"/>
      <c r="E26" s="341"/>
      <c r="F26" s="341">
        <v>1</v>
      </c>
      <c r="G26" s="344">
        <v>600000</v>
      </c>
      <c r="H26" s="341"/>
      <c r="I26" s="341"/>
      <c r="J26" s="341">
        <f>D26+F26+H26</f>
        <v>1</v>
      </c>
      <c r="K26" s="345">
        <f>E26+G26+I26</f>
        <v>600000</v>
      </c>
    </row>
    <row r="27" spans="2:11" x14ac:dyDescent="0.25">
      <c r="B27" s="341"/>
      <c r="C27" s="346" t="s">
        <v>359</v>
      </c>
      <c r="D27" s="346">
        <f>SUM(D24:D26)</f>
        <v>1</v>
      </c>
      <c r="E27" s="346">
        <f>SUM(E24:E26)</f>
        <v>0</v>
      </c>
      <c r="F27" s="346">
        <f>SUM(F24:F26)</f>
        <v>1</v>
      </c>
      <c r="G27" s="348">
        <f>SUM(G24:G26)</f>
        <v>600000</v>
      </c>
      <c r="H27" s="346">
        <f>SUM(H24:H26)</f>
        <v>1</v>
      </c>
      <c r="I27" s="348">
        <f>SUM(I24:I26)</f>
        <v>133305</v>
      </c>
      <c r="J27" s="346">
        <f>SUM(J24:J26)</f>
        <v>3</v>
      </c>
      <c r="K27" s="348">
        <f>SUM(K24:K26)</f>
        <v>733305</v>
      </c>
    </row>
    <row r="28" spans="2:11" x14ac:dyDescent="0.25">
      <c r="B28" s="341"/>
      <c r="C28" s="341"/>
      <c r="D28" s="341"/>
      <c r="E28" s="341"/>
      <c r="F28" s="341"/>
      <c r="G28" s="341"/>
      <c r="H28" s="341"/>
      <c r="I28" s="341"/>
      <c r="J28" s="341"/>
      <c r="K28" s="341"/>
    </row>
    <row r="29" spans="2:11" x14ac:dyDescent="0.25">
      <c r="B29" s="341"/>
      <c r="C29" s="341"/>
      <c r="D29" s="341"/>
      <c r="E29" s="341"/>
      <c r="F29" s="341"/>
      <c r="G29" s="341"/>
      <c r="H29" s="341"/>
      <c r="I29" s="341"/>
      <c r="J29" s="341"/>
      <c r="K29" s="341"/>
    </row>
    <row r="30" spans="2:11" x14ac:dyDescent="0.25">
      <c r="B30" s="343" t="s">
        <v>332</v>
      </c>
      <c r="C30" s="343"/>
      <c r="D30" s="337" t="s">
        <v>356</v>
      </c>
      <c r="E30" s="337"/>
      <c r="F30" s="341"/>
      <c r="G30" s="341"/>
      <c r="H30" s="341"/>
      <c r="I30" s="341"/>
      <c r="J30" s="341"/>
      <c r="K30" s="341"/>
    </row>
    <row r="31" spans="2:11" ht="25" x14ac:dyDescent="0.25">
      <c r="B31" s="341"/>
      <c r="C31" s="340" t="s">
        <v>371</v>
      </c>
      <c r="D31" s="340" t="s">
        <v>365</v>
      </c>
      <c r="E31" s="340" t="s">
        <v>366</v>
      </c>
      <c r="F31" s="341"/>
      <c r="G31" s="341"/>
      <c r="H31" s="341"/>
      <c r="I31" s="341"/>
      <c r="J31" s="341"/>
      <c r="K31" s="341"/>
    </row>
    <row r="32" spans="2:11" x14ac:dyDescent="0.25">
      <c r="B32" s="341"/>
      <c r="C32" s="341" t="s">
        <v>354</v>
      </c>
      <c r="D32" s="341">
        <v>1</v>
      </c>
      <c r="E32" s="344">
        <v>200000</v>
      </c>
      <c r="F32" s="341"/>
      <c r="G32" s="341"/>
      <c r="H32" s="341"/>
      <c r="I32" s="341"/>
      <c r="J32" s="341"/>
      <c r="K32" s="341"/>
    </row>
    <row r="33" spans="2:11" x14ac:dyDescent="0.25">
      <c r="B33" s="341"/>
      <c r="C33" s="341"/>
      <c r="D33" s="341"/>
      <c r="E33" s="341"/>
      <c r="F33" s="341"/>
      <c r="G33" s="341"/>
      <c r="H33" s="341"/>
      <c r="I33" s="341"/>
      <c r="J33" s="341"/>
      <c r="K33" s="341"/>
    </row>
    <row r="34" spans="2:11" x14ac:dyDescent="0.25">
      <c r="B34" s="341"/>
      <c r="C34" s="341"/>
      <c r="D34" s="341"/>
      <c r="E34" s="341"/>
      <c r="F34" s="341"/>
      <c r="G34" s="341"/>
      <c r="H34" s="341"/>
      <c r="I34" s="341"/>
      <c r="J34" s="341"/>
      <c r="K34" s="341"/>
    </row>
    <row r="35" spans="2:11" x14ac:dyDescent="0.25">
      <c r="B35" s="343" t="s">
        <v>380</v>
      </c>
      <c r="C35" s="343"/>
      <c r="D35" s="337" t="s">
        <v>356</v>
      </c>
      <c r="E35" s="337"/>
      <c r="F35" s="341"/>
      <c r="G35" s="341"/>
      <c r="H35" s="341"/>
      <c r="I35" s="341"/>
      <c r="J35" s="341"/>
      <c r="K35" s="341"/>
    </row>
    <row r="36" spans="2:11" ht="25" x14ac:dyDescent="0.25">
      <c r="B36" s="341"/>
      <c r="C36" s="340" t="s">
        <v>371</v>
      </c>
      <c r="D36" s="340" t="s">
        <v>365</v>
      </c>
      <c r="E36" s="340" t="s">
        <v>366</v>
      </c>
      <c r="F36" s="341"/>
      <c r="G36" s="341"/>
      <c r="H36" s="341"/>
      <c r="I36" s="341"/>
      <c r="J36" s="341"/>
      <c r="K36" s="341"/>
    </row>
    <row r="37" spans="2:11" x14ac:dyDescent="0.25">
      <c r="B37" s="341"/>
      <c r="C37" s="341" t="s">
        <v>354</v>
      </c>
      <c r="D37" s="341">
        <v>1</v>
      </c>
      <c r="E37" s="344">
        <v>7000000</v>
      </c>
      <c r="F37" s="341"/>
      <c r="G37" s="341"/>
      <c r="H37" s="341"/>
      <c r="I37" s="341"/>
      <c r="J37" s="341"/>
      <c r="K37" s="341"/>
    </row>
    <row r="38" spans="2:11" x14ac:dyDescent="0.25">
      <c r="B38" s="341"/>
      <c r="C38" s="341"/>
      <c r="D38" s="341"/>
      <c r="E38" s="341"/>
      <c r="F38" s="341"/>
      <c r="G38" s="341"/>
      <c r="H38" s="341"/>
      <c r="I38" s="341"/>
      <c r="J38" s="341"/>
      <c r="K38" s="341"/>
    </row>
    <row r="39" spans="2:11" x14ac:dyDescent="0.25">
      <c r="B39" s="341"/>
      <c r="C39" s="341"/>
      <c r="D39" s="341"/>
      <c r="E39" s="341"/>
      <c r="F39" s="341"/>
      <c r="G39" s="341"/>
      <c r="H39" s="341"/>
      <c r="I39" s="341"/>
      <c r="J39" s="341"/>
      <c r="K39" s="341"/>
    </row>
    <row r="40" spans="2:11" x14ac:dyDescent="0.25">
      <c r="B40" s="343" t="s">
        <v>376</v>
      </c>
      <c r="C40" s="343"/>
      <c r="D40" s="337" t="s">
        <v>356</v>
      </c>
      <c r="E40" s="337"/>
      <c r="F40" s="341"/>
      <c r="G40" s="341"/>
      <c r="H40" s="341"/>
      <c r="I40" s="341"/>
      <c r="J40" s="341"/>
      <c r="K40" s="341"/>
    </row>
    <row r="41" spans="2:11" ht="25" x14ac:dyDescent="0.25">
      <c r="B41" s="341"/>
      <c r="C41" s="340" t="s">
        <v>371</v>
      </c>
      <c r="D41" s="340" t="s">
        <v>365</v>
      </c>
      <c r="E41" s="340" t="s">
        <v>366</v>
      </c>
      <c r="F41" s="341"/>
      <c r="G41" s="341"/>
      <c r="H41" s="341"/>
      <c r="I41" s="341"/>
      <c r="J41" s="341"/>
      <c r="K41" s="341"/>
    </row>
    <row r="42" spans="2:11" x14ac:dyDescent="0.25">
      <c r="B42" s="341"/>
      <c r="C42" s="341" t="s">
        <v>354</v>
      </c>
      <c r="D42" s="341">
        <v>1</v>
      </c>
      <c r="E42" s="344">
        <v>3000000</v>
      </c>
      <c r="F42" s="341"/>
      <c r="G42" s="341"/>
      <c r="H42" s="341"/>
      <c r="I42" s="341"/>
      <c r="J42" s="341"/>
      <c r="K42" s="341"/>
    </row>
    <row r="43" spans="2:11" x14ac:dyDescent="0.25">
      <c r="B43" s="341"/>
      <c r="C43" s="341"/>
      <c r="D43" s="341"/>
      <c r="E43" s="341"/>
      <c r="F43" s="341"/>
      <c r="G43" s="341"/>
      <c r="H43" s="341"/>
      <c r="I43" s="341"/>
      <c r="J43" s="341"/>
      <c r="K43" s="341"/>
    </row>
    <row r="44" spans="2:11" x14ac:dyDescent="0.25">
      <c r="B44" s="341"/>
      <c r="C44" s="341"/>
      <c r="D44" s="341"/>
      <c r="E44" s="341"/>
      <c r="F44" s="341"/>
      <c r="G44" s="341"/>
      <c r="H44" s="341"/>
      <c r="I44" s="341"/>
      <c r="J44" s="341"/>
      <c r="K44" s="341"/>
    </row>
    <row r="45" spans="2:11" x14ac:dyDescent="0.25">
      <c r="B45" s="343" t="s">
        <v>377</v>
      </c>
      <c r="C45" s="343"/>
      <c r="D45" s="337" t="s">
        <v>356</v>
      </c>
      <c r="E45" s="337"/>
      <c r="F45" s="341"/>
      <c r="G45" s="341"/>
      <c r="H45" s="341"/>
      <c r="I45" s="341"/>
      <c r="J45" s="341"/>
      <c r="K45" s="341"/>
    </row>
    <row r="46" spans="2:11" ht="25" x14ac:dyDescent="0.25">
      <c r="B46" s="341"/>
      <c r="C46" s="340" t="s">
        <v>371</v>
      </c>
      <c r="D46" s="340" t="s">
        <v>365</v>
      </c>
      <c r="E46" s="340" t="s">
        <v>366</v>
      </c>
      <c r="F46" s="341"/>
      <c r="G46" s="341"/>
      <c r="H46" s="341"/>
      <c r="I46" s="341"/>
      <c r="J46" s="341"/>
      <c r="K46" s="341"/>
    </row>
    <row r="47" spans="2:11" x14ac:dyDescent="0.25">
      <c r="B47" s="341"/>
      <c r="C47" s="341" t="s">
        <v>354</v>
      </c>
      <c r="D47" s="341">
        <v>1</v>
      </c>
      <c r="E47" s="344">
        <v>800000</v>
      </c>
      <c r="F47" s="341"/>
      <c r="G47" s="341"/>
      <c r="H47" s="341"/>
      <c r="I47" s="341"/>
      <c r="J47" s="341"/>
      <c r="K47" s="341"/>
    </row>
    <row r="48" spans="2:11" x14ac:dyDescent="0.25">
      <c r="B48" s="341"/>
      <c r="C48" s="341"/>
      <c r="D48" s="341"/>
      <c r="E48" s="341"/>
      <c r="F48" s="341"/>
      <c r="G48" s="341"/>
      <c r="H48" s="341"/>
      <c r="I48" s="341"/>
      <c r="J48" s="341"/>
      <c r="K48" s="341"/>
    </row>
    <row r="49" spans="2:11" x14ac:dyDescent="0.25">
      <c r="B49" s="341"/>
      <c r="C49" s="341"/>
      <c r="D49" s="341"/>
      <c r="E49" s="341"/>
      <c r="F49" s="341"/>
      <c r="G49" s="341"/>
      <c r="H49" s="341"/>
      <c r="I49" s="341"/>
      <c r="J49" s="341"/>
      <c r="K49" s="341"/>
    </row>
    <row r="50" spans="2:11" x14ac:dyDescent="0.25">
      <c r="B50" s="343" t="s">
        <v>378</v>
      </c>
      <c r="C50" s="343"/>
      <c r="D50" s="337" t="s">
        <v>356</v>
      </c>
      <c r="E50" s="337"/>
      <c r="F50" s="341"/>
      <c r="G50" s="341"/>
      <c r="H50" s="341"/>
      <c r="I50" s="341"/>
      <c r="J50" s="341"/>
      <c r="K50" s="341"/>
    </row>
    <row r="51" spans="2:11" ht="25" x14ac:dyDescent="0.25">
      <c r="B51" s="341"/>
      <c r="C51" s="340" t="s">
        <v>371</v>
      </c>
      <c r="D51" s="340" t="s">
        <v>365</v>
      </c>
      <c r="E51" s="340" t="s">
        <v>366</v>
      </c>
      <c r="F51" s="341"/>
      <c r="G51" s="341"/>
      <c r="H51" s="341"/>
      <c r="I51" s="341"/>
      <c r="J51" s="341"/>
      <c r="K51" s="341"/>
    </row>
    <row r="52" spans="2:11" x14ac:dyDescent="0.25">
      <c r="B52" s="341"/>
      <c r="C52" s="341" t="s">
        <v>354</v>
      </c>
      <c r="D52" s="341">
        <v>1</v>
      </c>
      <c r="E52" s="344">
        <v>20000000</v>
      </c>
      <c r="F52" s="341"/>
      <c r="G52" s="341"/>
      <c r="H52" s="341"/>
      <c r="I52" s="341"/>
      <c r="J52" s="341"/>
      <c r="K52" s="341"/>
    </row>
    <row r="53" spans="2:11" x14ac:dyDescent="0.25">
      <c r="B53" s="341"/>
      <c r="C53" s="341"/>
      <c r="D53" s="341"/>
      <c r="E53" s="341"/>
      <c r="F53" s="341"/>
      <c r="G53" s="341"/>
      <c r="H53" s="341"/>
      <c r="I53" s="341"/>
      <c r="J53" s="341"/>
      <c r="K53" s="341"/>
    </row>
    <row r="54" spans="2:11" s="126" customFormat="1" x14ac:dyDescent="0.25">
      <c r="B54" s="343" t="s">
        <v>379</v>
      </c>
      <c r="C54" s="343"/>
      <c r="D54" s="337" t="s">
        <v>356</v>
      </c>
      <c r="E54" s="337"/>
      <c r="F54" s="341"/>
      <c r="G54" s="341"/>
      <c r="H54" s="341"/>
      <c r="I54" s="341"/>
      <c r="J54" s="341"/>
      <c r="K54" s="341"/>
    </row>
    <row r="55" spans="2:11" s="126" customFormat="1" ht="25" x14ac:dyDescent="0.25">
      <c r="B55" s="341"/>
      <c r="C55" s="340" t="s">
        <v>371</v>
      </c>
      <c r="D55" s="340" t="s">
        <v>365</v>
      </c>
      <c r="E55" s="340" t="s">
        <v>366</v>
      </c>
      <c r="F55" s="341"/>
      <c r="G55" s="341"/>
      <c r="H55" s="341"/>
      <c r="I55" s="341"/>
      <c r="J55" s="341"/>
      <c r="K55" s="341"/>
    </row>
    <row r="56" spans="2:11" s="126" customFormat="1" x14ac:dyDescent="0.25">
      <c r="B56" s="341"/>
      <c r="C56" s="341" t="s">
        <v>354</v>
      </c>
      <c r="D56" s="341">
        <v>1</v>
      </c>
      <c r="E56" s="344">
        <v>200000</v>
      </c>
      <c r="F56" s="341"/>
      <c r="G56" s="341"/>
      <c r="H56" s="341"/>
      <c r="I56" s="341"/>
      <c r="J56" s="341"/>
      <c r="K56" s="341"/>
    </row>
    <row r="57" spans="2:11" s="126" customFormat="1" x14ac:dyDescent="0.25">
      <c r="B57" s="341"/>
      <c r="C57" s="341"/>
      <c r="D57" s="341"/>
      <c r="E57" s="341"/>
      <c r="F57" s="341"/>
      <c r="G57" s="341"/>
      <c r="H57" s="341"/>
      <c r="I57" s="341"/>
      <c r="J57" s="341"/>
      <c r="K57" s="341"/>
    </row>
    <row r="58" spans="2:11" x14ac:dyDescent="0.25">
      <c r="B58" s="341"/>
      <c r="C58" s="341"/>
      <c r="D58" s="341"/>
      <c r="E58" s="341"/>
      <c r="F58" s="341"/>
      <c r="G58" s="341"/>
      <c r="H58" s="341"/>
      <c r="I58" s="341"/>
      <c r="J58" s="341"/>
      <c r="K58" s="341"/>
    </row>
    <row r="59" spans="2:11" x14ac:dyDescent="0.25">
      <c r="B59" s="341"/>
      <c r="C59" s="341"/>
      <c r="D59" s="341"/>
      <c r="E59" s="341"/>
      <c r="F59" s="341"/>
      <c r="G59" s="341"/>
      <c r="H59" s="341"/>
      <c r="I59" s="341"/>
      <c r="J59" s="341"/>
      <c r="K59" s="341"/>
    </row>
    <row r="60" spans="2:11" x14ac:dyDescent="0.25">
      <c r="B60" s="343" t="s">
        <v>303</v>
      </c>
      <c r="C60" s="343"/>
      <c r="D60" s="337" t="s">
        <v>355</v>
      </c>
      <c r="E60" s="337"/>
      <c r="F60" s="337" t="s">
        <v>356</v>
      </c>
      <c r="G60" s="337"/>
      <c r="H60" s="337" t="s">
        <v>113</v>
      </c>
      <c r="I60" s="337"/>
      <c r="J60" s="338" t="s">
        <v>368</v>
      </c>
      <c r="K60" s="338" t="s">
        <v>367</v>
      </c>
    </row>
    <row r="61" spans="2:11" ht="25" x14ac:dyDescent="0.25">
      <c r="B61" s="341"/>
      <c r="C61" s="340" t="s">
        <v>371</v>
      </c>
      <c r="D61" s="340" t="s">
        <v>365</v>
      </c>
      <c r="E61" s="340" t="s">
        <v>366</v>
      </c>
      <c r="F61" s="340" t="s">
        <v>365</v>
      </c>
      <c r="G61" s="340" t="s">
        <v>366</v>
      </c>
      <c r="H61" s="340" t="s">
        <v>365</v>
      </c>
      <c r="I61" s="340" t="s">
        <v>366</v>
      </c>
      <c r="J61" s="338"/>
      <c r="K61" s="338"/>
    </row>
    <row r="62" spans="2:11" x14ac:dyDescent="0.25">
      <c r="B62" s="341"/>
      <c r="C62" s="341" t="s">
        <v>352</v>
      </c>
      <c r="D62" s="341">
        <v>8</v>
      </c>
      <c r="E62" s="341">
        <v>0</v>
      </c>
      <c r="F62" s="341"/>
      <c r="G62" s="341"/>
      <c r="H62" s="341"/>
      <c r="I62" s="341"/>
      <c r="J62" s="341">
        <f>D62+F62+H62</f>
        <v>8</v>
      </c>
      <c r="K62" s="341">
        <f>E62+G62+I62</f>
        <v>0</v>
      </c>
    </row>
    <row r="63" spans="2:11" x14ac:dyDescent="0.25">
      <c r="B63" s="341"/>
      <c r="C63" s="341" t="s">
        <v>353</v>
      </c>
      <c r="D63" s="341">
        <v>5</v>
      </c>
      <c r="E63" s="341">
        <v>0</v>
      </c>
      <c r="F63" s="341"/>
      <c r="G63" s="341"/>
      <c r="H63" s="341">
        <v>1</v>
      </c>
      <c r="I63" s="344">
        <v>9184</v>
      </c>
      <c r="J63" s="341">
        <f>D63+F63+H63</f>
        <v>6</v>
      </c>
      <c r="K63" s="344">
        <f>E63+G63+I63</f>
        <v>9184</v>
      </c>
    </row>
    <row r="64" spans="2:11" x14ac:dyDescent="0.25">
      <c r="B64" s="341"/>
      <c r="C64" s="341" t="s">
        <v>354</v>
      </c>
      <c r="D64" s="341">
        <v>2</v>
      </c>
      <c r="E64" s="341">
        <v>0</v>
      </c>
      <c r="F64" s="341">
        <v>4</v>
      </c>
      <c r="G64" s="344">
        <v>1775000</v>
      </c>
      <c r="H64" s="341"/>
      <c r="I64" s="341"/>
      <c r="J64" s="341">
        <f>D64+F64+H64</f>
        <v>6</v>
      </c>
      <c r="K64" s="344">
        <f>E64+G64+I64</f>
        <v>1775000</v>
      </c>
    </row>
    <row r="65" spans="2:11" x14ac:dyDescent="0.25">
      <c r="B65" s="341"/>
      <c r="C65" s="346" t="s">
        <v>359</v>
      </c>
      <c r="D65" s="346">
        <f>SUM(D62:D64)</f>
        <v>15</v>
      </c>
      <c r="E65" s="346">
        <f>SUM(E62:E64)</f>
        <v>0</v>
      </c>
      <c r="F65" s="346">
        <f>SUM(F62:F64)</f>
        <v>4</v>
      </c>
      <c r="G65" s="348">
        <f>SUM(G62:G64)</f>
        <v>1775000</v>
      </c>
      <c r="H65" s="346">
        <f>SUM(H62:H64)</f>
        <v>1</v>
      </c>
      <c r="I65" s="348">
        <f>SUM(I62:I64)</f>
        <v>9184</v>
      </c>
      <c r="J65" s="346">
        <f>SUM(J62:J64)</f>
        <v>20</v>
      </c>
      <c r="K65" s="348">
        <f>SUM(K62:K64)</f>
        <v>1784184</v>
      </c>
    </row>
  </sheetData>
  <mergeCells count="34">
    <mergeCell ref="B4:C4"/>
    <mergeCell ref="D4:E4"/>
    <mergeCell ref="F4:G4"/>
    <mergeCell ref="H4:I4"/>
    <mergeCell ref="J4:J5"/>
    <mergeCell ref="K4:K5"/>
    <mergeCell ref="B12:C12"/>
    <mergeCell ref="D12:E12"/>
    <mergeCell ref="B17:C17"/>
    <mergeCell ref="D17:E17"/>
    <mergeCell ref="B22:C22"/>
    <mergeCell ref="D22:E22"/>
    <mergeCell ref="F22:G22"/>
    <mergeCell ref="H22:I22"/>
    <mergeCell ref="J22:J23"/>
    <mergeCell ref="K22:K23"/>
    <mergeCell ref="B30:C30"/>
    <mergeCell ref="D30:E30"/>
    <mergeCell ref="B35:C35"/>
    <mergeCell ref="D35:E35"/>
    <mergeCell ref="B40:C40"/>
    <mergeCell ref="D40:E40"/>
    <mergeCell ref="B45:C45"/>
    <mergeCell ref="D45:E45"/>
    <mergeCell ref="J60:J61"/>
    <mergeCell ref="K60:K61"/>
    <mergeCell ref="B54:C54"/>
    <mergeCell ref="D54:E54"/>
    <mergeCell ref="B50:C50"/>
    <mergeCell ref="D50:E50"/>
    <mergeCell ref="B60:C60"/>
    <mergeCell ref="D60:E60"/>
    <mergeCell ref="F60:G60"/>
    <mergeCell ref="H60:I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Marine</vt:lpstr>
      <vt:lpstr>Others</vt:lpstr>
      <vt:lpstr>Status</vt:lpstr>
      <vt:lpstr>Marine!Print_Area</vt:lpstr>
      <vt:lpstr>Marine!Print_Titles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Bose, Sudhyasatya</dc:creator>
  <cp:lastModifiedBy>Bose, Sudhyasatya</cp:lastModifiedBy>
  <dcterms:created xsi:type="dcterms:W3CDTF">2020-09-07T12:16:16Z</dcterms:created>
  <dcterms:modified xsi:type="dcterms:W3CDTF">2020-09-07T12:59:33Z</dcterms:modified>
</cp:coreProperties>
</file>